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5075" windowHeight="8490" activeTab="0"/>
  </bookViews>
  <sheets>
    <sheet name="2K" sheetId="1" r:id="rId1"/>
    <sheet name="rei" sheetId="2" r:id="rId2"/>
  </sheets>
  <definedNames/>
  <calcPr fullCalcOnLoad="1"/>
</workbook>
</file>

<file path=xl/sharedStrings.xml><?xml version="1.0" encoding="utf-8"?>
<sst xmlns="http://schemas.openxmlformats.org/spreadsheetml/2006/main" count="364" uniqueCount="144">
  <si>
    <t>小計</t>
  </si>
  <si>
    <t>修得単位</t>
  </si>
  <si>
    <t>学校・学部・学科名</t>
  </si>
  <si>
    <t>入学年月日</t>
  </si>
  <si>
    <t>卒業年月日</t>
  </si>
  <si>
    <t>生年月日</t>
  </si>
  <si>
    <t>要件１単位以上</t>
  </si>
  <si>
    <t>証明年月日</t>
  </si>
  <si>
    <t>証明者（職名・氏名・印）</t>
  </si>
  <si>
    <t>要件適宜</t>
  </si>
  <si>
    <t>確認</t>
  </si>
  <si>
    <t>学校課程コード</t>
  </si>
  <si>
    <t>氏名（しめい）</t>
  </si>
  <si>
    <t>備考</t>
  </si>
  <si>
    <t>学年</t>
  </si>
  <si>
    <t>科目名</t>
  </si>
  <si>
    <t>認定単位</t>
  </si>
  <si>
    <t>必要な実務経験年数　2年</t>
  </si>
  <si>
    <t>要件40単位以上</t>
  </si>
  <si>
    <t>要件30単位以上</t>
  </si>
  <si>
    <t>①～⑨計</t>
  </si>
  <si>
    <t>入学年(西暦)</t>
  </si>
  <si>
    <t>　指定科目修得単位証明書・卒業証明書</t>
  </si>
  <si>
    <t>　上記のとおり、指定科目を修めて卒業したことを証明します。</t>
  </si>
  <si>
    <t>確認日</t>
  </si>
  <si>
    <t>①～⑩計</t>
  </si>
  <si>
    <t>指定科目一覧</t>
  </si>
  <si>
    <t>残す</t>
  </si>
  <si>
    <t>⑨</t>
  </si>
  <si>
    <t>⑧</t>
  </si>
  <si>
    <t>⑤</t>
  </si>
  <si>
    <t>二級建築士試験・木造建築士試験</t>
  </si>
  <si>
    <t>必要な実務経験年数　0年</t>
  </si>
  <si>
    <t>必要な実務経験年数　1年</t>
  </si>
  <si>
    <t>要件5単位以上</t>
  </si>
  <si>
    <t>要件7単位以上</t>
  </si>
  <si>
    <t>要件6単位以上</t>
  </si>
  <si>
    <t>要件1単位以上</t>
  </si>
  <si>
    <t>要件20単位以上</t>
  </si>
  <si>
    <t>要件40～20単位以上</t>
  </si>
  <si>
    <t>この様式は二級建築士試験・木造建築士の実務0年から実務2年の課程のみ使用できます。</t>
  </si>
  <si>
    <t>○</t>
  </si>
  <si>
    <t>建築設計製図Ⅰ</t>
  </si>
  <si>
    <t>建築法規Ⅰ</t>
  </si>
  <si>
    <t>その他科目Ⅰ</t>
  </si>
  <si>
    <t>平成○年○月○日</t>
  </si>
  <si>
    <t>学校長　○○○　○○○</t>
  </si>
  <si>
    <t>指定科目修得単位証明書・卒業証明書（様式2－1）</t>
  </si>
  <si>
    <t>99999999999_999999</t>
  </si>
  <si>
    <t>①</t>
  </si>
  <si>
    <t>①</t>
  </si>
  <si>
    <t>建築設計製図Ⅱ</t>
  </si>
  <si>
    <t>建築設計製図Ⅲ</t>
  </si>
  <si>
    <t>置換 1</t>
  </si>
  <si>
    <t>建築設計製図Ⅳ</t>
  </si>
  <si>
    <t>建築設計製図Ⅴ</t>
  </si>
  <si>
    <t>建築設計製図Ⅵ</t>
  </si>
  <si>
    <t>②</t>
  </si>
  <si>
    <t>建築計画Ⅰ</t>
  </si>
  <si>
    <t>建築計画Ⅱ</t>
  </si>
  <si>
    <t>建築計画Ⅲ</t>
  </si>
  <si>
    <t>建築計画Ⅳ</t>
  </si>
  <si>
    <t>建築計画Ⅴ</t>
  </si>
  <si>
    <t>⑤</t>
  </si>
  <si>
    <t>建築構造Ⅰ</t>
  </si>
  <si>
    <t>建築構造Ⅱ</t>
  </si>
  <si>
    <t>建築構造Ⅲ</t>
  </si>
  <si>
    <t>建築構造Ⅳ</t>
  </si>
  <si>
    <t>置換 2</t>
  </si>
  <si>
    <t>建築構造Ⅴ</t>
  </si>
  <si>
    <t>⑧</t>
  </si>
  <si>
    <t>建築生産Ⅰ</t>
  </si>
  <si>
    <t>建築生産Ⅱ</t>
  </si>
  <si>
    <t>建築生産Ⅲ</t>
  </si>
  <si>
    <t>⑨</t>
  </si>
  <si>
    <t>⑩</t>
  </si>
  <si>
    <t>⑩</t>
  </si>
  <si>
    <t>その他科目Ⅱ</t>
  </si>
  <si>
    <t>その他科目Ⅲ</t>
  </si>
  <si>
    <t>○</t>
  </si>
  <si>
    <t xml:space="preserve">○○○○○○○○○学校  </t>
  </si>
  <si>
    <t>○○○○○○○○○学校  建築科</t>
  </si>
  <si>
    <t>1234-567-890</t>
  </si>
  <si>
    <t>建築　太郎（けんちく　たろう）　</t>
  </si>
  <si>
    <t>平成○年○月○日</t>
  </si>
  <si>
    <t>２０××</t>
  </si>
  <si>
    <t xml:space="preserve">東京大学 工学部 都市工学科 </t>
  </si>
  <si>
    <t>1311-050-160</t>
  </si>
  <si>
    <t>①</t>
  </si>
  <si>
    <t>都市工学設計製図</t>
  </si>
  <si>
    <t>2</t>
  </si>
  <si>
    <t>3</t>
  </si>
  <si>
    <t>都市工学演習Ａ第一</t>
  </si>
  <si>
    <t>6</t>
  </si>
  <si>
    <t>②</t>
  </si>
  <si>
    <t>建築計画第一</t>
  </si>
  <si>
    <t>2</t>
  </si>
  <si>
    <t>1.5</t>
  </si>
  <si>
    <t>建築計画第二</t>
  </si>
  <si>
    <t>3</t>
  </si>
  <si>
    <t>建築計画第三</t>
  </si>
  <si>
    <t>都市住宅論</t>
  </si>
  <si>
    <t>市街地整備論</t>
  </si>
  <si>
    <t>都市計画概論</t>
  </si>
  <si>
    <t>建築意匠(建築学科開設科目)</t>
  </si>
  <si>
    <t>4</t>
  </si>
  <si>
    <t>③</t>
  </si>
  <si>
    <t>環境工学概論</t>
  </si>
  <si>
    <t>建築環境特論(建築学科開設科目)</t>
  </si>
  <si>
    <t>建築熱環境(建築学科開設科目)</t>
  </si>
  <si>
    <t>④</t>
  </si>
  <si>
    <t>建築設備第一(建築学科開設科目)</t>
  </si>
  <si>
    <t>建築設備第二(建築学科開設科目)</t>
  </si>
  <si>
    <t>構造の力学</t>
  </si>
  <si>
    <t>2</t>
  </si>
  <si>
    <t>1.5</t>
  </si>
  <si>
    <t>材料の力学</t>
  </si>
  <si>
    <t>3</t>
  </si>
  <si>
    <t>建築構造計算力学(建築学科開設科目)</t>
  </si>
  <si>
    <t>建築弾性学(建築学科開設科目)</t>
  </si>
  <si>
    <t>建築基礎構造(建築学科開設科目)</t>
  </si>
  <si>
    <t>4</t>
  </si>
  <si>
    <t>建築耐震構造(建築学科開設科目)</t>
  </si>
  <si>
    <t>⑥</t>
  </si>
  <si>
    <t>建築防火工学(建築学科開設科目)</t>
  </si>
  <si>
    <t>鉄骨構造(建築学科開設科目)</t>
  </si>
  <si>
    <t>⑦</t>
  </si>
  <si>
    <t>コンクリート工学</t>
  </si>
  <si>
    <t>建築材料計画(建築学科開設科目)</t>
  </si>
  <si>
    <t>建築材料科学(建築学科開設科目)</t>
  </si>
  <si>
    <t>建築構法計画(建築学科開設科目)</t>
  </si>
  <si>
    <t>建築施工(建築学科開設科目)</t>
  </si>
  <si>
    <t>1</t>
  </si>
  <si>
    <t>建築法規(建築学科開設科目)</t>
  </si>
  <si>
    <t>⑩</t>
  </si>
  <si>
    <t>土地利用計画論</t>
  </si>
  <si>
    <t>1.5</t>
  </si>
  <si>
    <t>都市工学演習Ａ第三</t>
  </si>
  <si>
    <t>4</t>
  </si>
  <si>
    <t>都市安全計画</t>
  </si>
  <si>
    <t>基盤技術設計論</t>
  </si>
  <si>
    <t>都市の行財政と法</t>
  </si>
  <si>
    <t>空間計画設計論</t>
  </si>
  <si>
    <t>1311050160_090601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</si>
</sst>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d;@"/>
    <numFmt numFmtId="178" formatCode="0_ "/>
    <numFmt numFmtId="179" formatCode="[$-411]ggge&quot;年&quot;m&quot;月&quot;d&quot;日&quot;;@"/>
  </numFmts>
  <fonts count="59">
    <font>
      <sz val="11"/>
      <name val="ＭＳ Ｐゴシック"/>
      <family val="3"/>
    </font>
    <font>
      <sz val="6"/>
      <name val="ＭＳ Ｐゴシック"/>
      <family val="3"/>
    </font>
    <font>
      <sz val="9"/>
      <name val="ＭＳ Ｐゴシック"/>
      <family val="3"/>
    </font>
    <font>
      <b/>
      <sz val="9"/>
      <name val="ＭＳ Ｐゴシック"/>
      <family val="3"/>
    </font>
    <font>
      <sz val="9"/>
      <name val="ＭＳ Ｐ明朝"/>
      <family val="1"/>
    </font>
    <font>
      <sz val="12"/>
      <name val="ＭＳ Ｐ明朝"/>
      <family val="1"/>
    </font>
    <font>
      <sz val="12"/>
      <name val="ＭＳ Ｐゴシック"/>
      <family val="3"/>
    </font>
    <font>
      <b/>
      <sz val="9"/>
      <name val="ＭＳ ゴシック"/>
      <family val="3"/>
    </font>
    <font>
      <b/>
      <i/>
      <sz val="12"/>
      <name val="HGS行書体"/>
      <family val="4"/>
    </font>
    <font>
      <b/>
      <i/>
      <sz val="14"/>
      <name val="HGS行書体"/>
      <family val="4"/>
    </font>
    <font>
      <b/>
      <sz val="10"/>
      <name val="ＭＳ Ｐゴシック"/>
      <family val="3"/>
    </font>
    <font>
      <b/>
      <sz val="11"/>
      <name val="ＭＳ Ｐゴシック"/>
      <family val="3"/>
    </font>
    <font>
      <b/>
      <sz val="12"/>
      <name val="ＭＳ Ｐゴシック"/>
      <family val="3"/>
    </font>
    <font>
      <b/>
      <sz val="9"/>
      <name val="ＭＳ Ｐ明朝"/>
      <family val="1"/>
    </font>
    <font>
      <b/>
      <i/>
      <sz val="12"/>
      <name val="ＭＳ Ｐゴシック"/>
      <family val="3"/>
    </font>
    <font>
      <sz val="9"/>
      <color indexed="10"/>
      <name val="ＭＳ Ｐ明朝"/>
      <family val="1"/>
    </font>
    <font>
      <sz val="10"/>
      <name val="ＭＳ Ｐゴシック"/>
      <family val="3"/>
    </font>
    <font>
      <b/>
      <sz val="9"/>
      <color indexed="9"/>
      <name val="ＭＳ Ｐ明朝"/>
      <family val="1"/>
    </font>
    <font>
      <sz val="10"/>
      <name val="ＭＳ Ｐ明朝"/>
      <family val="1"/>
    </font>
    <font>
      <sz val="9"/>
      <color indexed="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i/>
      <sz val="24"/>
      <color indexed="45"/>
      <name val="HG丸ｺﾞｼｯｸM-PRO"/>
      <family val="3"/>
    </font>
    <font>
      <sz val="20"/>
      <color indexed="10"/>
      <name val="HGS創英角ﾎﾟｯﾌﾟ体"/>
      <family val="3"/>
    </font>
    <font>
      <sz val="12"/>
      <color indexed="10"/>
      <name val="HGS創英角ﾎﾟｯﾌﾟ体"/>
      <family val="3"/>
    </font>
    <font>
      <sz val="9"/>
      <color indexed="10"/>
      <name val="ＭＳ Ｐゴシック"/>
      <family val="3"/>
    </font>
    <font>
      <sz val="20"/>
      <color indexed="10"/>
      <name val="HGP行書体"/>
      <family val="4"/>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hair"/>
    </border>
    <border>
      <left style="thin"/>
      <right style="thin"/>
      <top style="hair"/>
      <bottom style="hair"/>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hair"/>
      <bottom>
        <color indexed="63"/>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color indexed="63"/>
      </right>
      <top style="thin"/>
      <bottom style="hair"/>
    </border>
    <border>
      <left style="thin"/>
      <right>
        <color indexed="63"/>
      </right>
      <top style="hair"/>
      <bottom style="hair"/>
    </border>
    <border>
      <left style="thin"/>
      <right>
        <color indexed="63"/>
      </right>
      <top style="hair"/>
      <bottom>
        <color indexed="63"/>
      </bottom>
    </border>
    <border>
      <left>
        <color indexed="63"/>
      </left>
      <right style="thin"/>
      <top style="hair"/>
      <bottom>
        <color indexed="63"/>
      </bottom>
    </border>
    <border>
      <left>
        <color indexed="63"/>
      </left>
      <right style="thin"/>
      <top>
        <color indexed="63"/>
      </top>
      <bottom style="thin"/>
    </border>
    <border>
      <left style="thin"/>
      <right style="thin"/>
      <top>
        <color indexed="63"/>
      </top>
      <bottom style="hair"/>
    </border>
    <border>
      <left>
        <color indexed="63"/>
      </left>
      <right>
        <color indexed="63"/>
      </right>
      <top style="thin"/>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style="thin"/>
      <right style="thin"/>
      <top>
        <color indexed="63"/>
      </top>
      <bottom>
        <color indexed="63"/>
      </bottom>
    </border>
    <border>
      <left>
        <color indexed="63"/>
      </left>
      <right>
        <color indexed="63"/>
      </right>
      <top style="thin"/>
      <bottom style="thin"/>
    </border>
    <border>
      <left style="thin"/>
      <right style="thin"/>
      <top style="hair"/>
      <bottom style="thin"/>
    </border>
    <border>
      <left style="thin"/>
      <right>
        <color indexed="63"/>
      </right>
      <top>
        <color indexed="63"/>
      </top>
      <bottom style="hair"/>
    </border>
    <border>
      <left>
        <color indexed="63"/>
      </left>
      <right style="thin"/>
      <top>
        <color indexed="63"/>
      </top>
      <bottom style="hair"/>
    </border>
    <border>
      <left>
        <color indexed="63"/>
      </left>
      <right>
        <color indexed="63"/>
      </right>
      <top>
        <color indexed="63"/>
      </top>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144">
    <xf numFmtId="0" fontId="0" fillId="0" borderId="0" xfId="0" applyAlignment="1">
      <alignment vertical="center"/>
    </xf>
    <xf numFmtId="0" fontId="2" fillId="0" borderId="0" xfId="0" applyFont="1" applyAlignment="1">
      <alignment vertical="center"/>
    </xf>
    <xf numFmtId="0" fontId="4" fillId="0" borderId="10" xfId="0" applyFont="1" applyFill="1" applyBorder="1" applyAlignment="1">
      <alignment vertical="center"/>
    </xf>
    <xf numFmtId="0" fontId="4" fillId="0" borderId="10" xfId="0" applyFont="1" applyFill="1" applyBorder="1" applyAlignment="1">
      <alignment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0" xfId="0" applyFont="1" applyAlignment="1">
      <alignment vertical="center"/>
    </xf>
    <xf numFmtId="0" fontId="4" fillId="0" borderId="0" xfId="0" applyFont="1" applyAlignment="1">
      <alignment vertical="center"/>
    </xf>
    <xf numFmtId="0" fontId="4" fillId="0" borderId="0" xfId="0" applyFont="1" applyFill="1" applyBorder="1" applyAlignment="1">
      <alignment vertical="center"/>
    </xf>
    <xf numFmtId="0" fontId="4" fillId="0" borderId="11" xfId="0" applyFont="1" applyFill="1" applyBorder="1" applyAlignment="1">
      <alignment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2" fillId="0" borderId="0" xfId="0" applyFont="1" applyAlignment="1">
      <alignment vertical="center"/>
    </xf>
    <xf numFmtId="0" fontId="12" fillId="0" borderId="0" xfId="0" applyFont="1" applyAlignment="1">
      <alignment vertical="center"/>
    </xf>
    <xf numFmtId="0" fontId="3" fillId="0" borderId="0" xfId="0" applyFont="1" applyAlignment="1">
      <alignment vertical="center"/>
    </xf>
    <xf numFmtId="0" fontId="12" fillId="0" borderId="0" xfId="0" applyFont="1" applyAlignment="1">
      <alignment horizontal="center" vertical="top"/>
    </xf>
    <xf numFmtId="0" fontId="9" fillId="0" borderId="0" xfId="0" applyFont="1" applyFill="1" applyBorder="1" applyAlignment="1">
      <alignment vertical="center" wrapText="1"/>
    </xf>
    <xf numFmtId="0" fontId="6" fillId="0" borderId="0" xfId="0" applyFont="1" applyFill="1" applyAlignment="1">
      <alignment vertical="center"/>
    </xf>
    <xf numFmtId="0" fontId="5" fillId="0" borderId="0" xfId="0" applyFont="1" applyFill="1" applyBorder="1" applyAlignment="1">
      <alignment vertical="center"/>
    </xf>
    <xf numFmtId="58" fontId="12" fillId="0" borderId="0" xfId="0" applyNumberFormat="1" applyFont="1" applyFill="1" applyBorder="1" applyAlignment="1">
      <alignment horizontal="left" vertical="center"/>
    </xf>
    <xf numFmtId="57" fontId="12" fillId="0" borderId="0" xfId="0" applyNumberFormat="1" applyFont="1" applyFill="1" applyBorder="1" applyAlignment="1">
      <alignment horizontal="left" vertical="center"/>
    </xf>
    <xf numFmtId="178" fontId="3" fillId="0" borderId="16" xfId="0" applyNumberFormat="1" applyFont="1" applyFill="1" applyBorder="1" applyAlignment="1">
      <alignment horizontal="center" vertical="center"/>
    </xf>
    <xf numFmtId="0" fontId="4" fillId="0" borderId="0" xfId="0" applyFont="1" applyFill="1" applyAlignment="1">
      <alignment vertical="center"/>
    </xf>
    <xf numFmtId="0" fontId="14" fillId="0" borderId="0" xfId="0" applyFont="1" applyFill="1" applyBorder="1" applyAlignment="1">
      <alignment vertical="center" wrapText="1"/>
    </xf>
    <xf numFmtId="179" fontId="13" fillId="33" borderId="16" xfId="0" applyNumberFormat="1" applyFont="1" applyFill="1" applyBorder="1" applyAlignment="1">
      <alignment horizontal="center" vertical="center"/>
    </xf>
    <xf numFmtId="0" fontId="4" fillId="0" borderId="15" xfId="0" applyFont="1" applyBorder="1" applyAlignment="1">
      <alignment vertical="center"/>
    </xf>
    <xf numFmtId="0" fontId="4" fillId="0" borderId="16" xfId="0" applyFont="1" applyBorder="1" applyAlignment="1">
      <alignment vertical="center"/>
    </xf>
    <xf numFmtId="0" fontId="10" fillId="0" borderId="17" xfId="0" applyFont="1" applyFill="1" applyBorder="1" applyAlignment="1">
      <alignment horizontal="center" vertical="center"/>
    </xf>
    <xf numFmtId="0" fontId="11" fillId="0" borderId="17" xfId="0" applyFont="1" applyFill="1" applyBorder="1" applyAlignment="1">
      <alignment horizontal="center"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3" xfId="0" applyFont="1" applyBorder="1" applyAlignment="1">
      <alignment horizontal="center" vertical="center"/>
    </xf>
    <xf numFmtId="0" fontId="3" fillId="0" borderId="24" xfId="0" applyFont="1" applyFill="1" applyBorder="1" applyAlignment="1">
      <alignment vertical="center"/>
    </xf>
    <xf numFmtId="0" fontId="2" fillId="0" borderId="17" xfId="0" applyFont="1" applyBorder="1" applyAlignment="1">
      <alignment horizontal="center" vertical="center"/>
    </xf>
    <xf numFmtId="0" fontId="4" fillId="0" borderId="0" xfId="0" applyFont="1" applyFill="1" applyBorder="1" applyAlignment="1">
      <alignment vertical="center"/>
    </xf>
    <xf numFmtId="0" fontId="2" fillId="0" borderId="0" xfId="0" applyFont="1" applyFill="1" applyAlignment="1">
      <alignment vertical="center"/>
    </xf>
    <xf numFmtId="58" fontId="3" fillId="0" borderId="0" xfId="0" applyNumberFormat="1" applyFont="1" applyFill="1" applyBorder="1" applyAlignment="1">
      <alignment horizontal="left" vertical="center"/>
    </xf>
    <xf numFmtId="179" fontId="13" fillId="0" borderId="0" xfId="0" applyNumberFormat="1" applyFont="1" applyFill="1" applyBorder="1" applyAlignment="1">
      <alignment vertical="center"/>
    </xf>
    <xf numFmtId="58" fontId="16" fillId="0" borderId="0" xfId="0" applyNumberFormat="1" applyFont="1" applyFill="1" applyBorder="1" applyAlignment="1">
      <alignment horizontal="left" vertical="center"/>
    </xf>
    <xf numFmtId="0" fontId="11" fillId="34" borderId="15" xfId="0" applyFont="1" applyFill="1" applyBorder="1" applyAlignment="1">
      <alignment horizontal="center" vertical="center"/>
    </xf>
    <xf numFmtId="0" fontId="11" fillId="34" borderId="10" xfId="0" applyFont="1" applyFill="1" applyBorder="1" applyAlignment="1">
      <alignment horizontal="center" vertical="center"/>
    </xf>
    <xf numFmtId="0" fontId="2" fillId="34" borderId="0" xfId="0" applyFont="1" applyFill="1" applyAlignment="1">
      <alignment vertical="center"/>
    </xf>
    <xf numFmtId="0" fontId="2" fillId="0" borderId="0" xfId="0" applyFont="1" applyFill="1" applyAlignment="1">
      <alignment vertical="center"/>
    </xf>
    <xf numFmtId="0" fontId="12" fillId="0" borderId="0" xfId="0" applyFont="1" applyFill="1" applyAlignment="1">
      <alignment horizontal="center" vertical="top"/>
    </xf>
    <xf numFmtId="0" fontId="3" fillId="0" borderId="25" xfId="0" applyFont="1" applyFill="1" applyBorder="1" applyAlignment="1">
      <alignment horizontal="left" vertical="center"/>
    </xf>
    <xf numFmtId="58" fontId="3" fillId="0" borderId="16" xfId="0" applyNumberFormat="1" applyFont="1" applyFill="1" applyBorder="1" applyAlignment="1">
      <alignment horizontal="left" vertical="center"/>
    </xf>
    <xf numFmtId="0" fontId="4" fillId="0" borderId="10" xfId="0" applyFont="1" applyFill="1" applyBorder="1" applyAlignment="1">
      <alignment horizontal="center" vertical="center"/>
    </xf>
    <xf numFmtId="0" fontId="2" fillId="0" borderId="26" xfId="0" applyFont="1" applyBorder="1" applyAlignment="1">
      <alignment horizontal="center" vertical="center"/>
    </xf>
    <xf numFmtId="0" fontId="3" fillId="0" borderId="27" xfId="0" applyFont="1" applyFill="1" applyBorder="1" applyAlignment="1">
      <alignment vertical="center"/>
    </xf>
    <xf numFmtId="0" fontId="4" fillId="0" borderId="16" xfId="0" applyFont="1" applyBorder="1" applyAlignment="1">
      <alignment horizontal="center" vertical="center"/>
    </xf>
    <xf numFmtId="179" fontId="17" fillId="0" borderId="0" xfId="0" applyNumberFormat="1" applyFont="1" applyFill="1" applyBorder="1" applyAlignment="1">
      <alignment horizontal="center" vertical="center"/>
    </xf>
    <xf numFmtId="0" fontId="10" fillId="33" borderId="12" xfId="0" applyFont="1" applyFill="1" applyBorder="1" applyAlignment="1">
      <alignment horizontal="right" vertical="center"/>
    </xf>
    <xf numFmtId="0" fontId="10" fillId="33" borderId="13" xfId="0" applyFont="1" applyFill="1" applyBorder="1" applyAlignment="1">
      <alignment horizontal="right" vertical="center"/>
    </xf>
    <xf numFmtId="0" fontId="10" fillId="33" borderId="10" xfId="0" applyFont="1" applyFill="1" applyBorder="1" applyAlignment="1">
      <alignment horizontal="right" vertical="center"/>
    </xf>
    <xf numFmtId="0" fontId="10" fillId="34" borderId="12" xfId="0" applyFont="1" applyFill="1" applyBorder="1" applyAlignment="1">
      <alignment horizontal="right" vertical="center"/>
    </xf>
    <xf numFmtId="0" fontId="10" fillId="34" borderId="13" xfId="0" applyFont="1" applyFill="1" applyBorder="1" applyAlignment="1">
      <alignment horizontal="right" vertical="center"/>
    </xf>
    <xf numFmtId="0" fontId="10" fillId="34" borderId="17" xfId="0" applyFont="1" applyFill="1" applyBorder="1" applyAlignment="1">
      <alignment horizontal="right" vertical="center"/>
    </xf>
    <xf numFmtId="0" fontId="10" fillId="34" borderId="10" xfId="0" applyFont="1" applyFill="1" applyBorder="1" applyAlignment="1">
      <alignment horizontal="right" vertical="center"/>
    </xf>
    <xf numFmtId="179" fontId="13" fillId="34" borderId="25" xfId="0" applyNumberFormat="1" applyFont="1" applyFill="1" applyBorder="1" applyAlignment="1">
      <alignment vertical="center"/>
    </xf>
    <xf numFmtId="179" fontId="13" fillId="34" borderId="16" xfId="0" applyNumberFormat="1" applyFont="1" applyFill="1" applyBorder="1" applyAlignment="1">
      <alignment vertical="center"/>
    </xf>
    <xf numFmtId="0" fontId="3" fillId="34" borderId="16" xfId="0" applyFont="1" applyFill="1" applyBorder="1" applyAlignment="1">
      <alignment horizontal="center" vertical="center"/>
    </xf>
    <xf numFmtId="0" fontId="4" fillId="34" borderId="12" xfId="0" applyFont="1" applyFill="1" applyBorder="1" applyAlignment="1">
      <alignment vertical="center"/>
    </xf>
    <xf numFmtId="0" fontId="4" fillId="34" borderId="13" xfId="0" applyFont="1" applyFill="1" applyBorder="1" applyAlignment="1">
      <alignment vertical="center"/>
    </xf>
    <xf numFmtId="0" fontId="15" fillId="34" borderId="13" xfId="0" applyFont="1" applyFill="1" applyBorder="1" applyAlignment="1">
      <alignment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4" fillId="34" borderId="26" xfId="0" applyFont="1" applyFill="1" applyBorder="1" applyAlignment="1">
      <alignment vertical="center"/>
    </xf>
    <xf numFmtId="0" fontId="2" fillId="0" borderId="0" xfId="0" applyFont="1" applyAlignment="1">
      <alignment horizontal="right" vertical="center"/>
    </xf>
    <xf numFmtId="0" fontId="6" fillId="0" borderId="0" xfId="0" applyFont="1" applyAlignment="1">
      <alignment vertical="center"/>
    </xf>
    <xf numFmtId="0" fontId="3" fillId="0" borderId="21" xfId="0" applyFont="1" applyFill="1" applyBorder="1" applyAlignment="1">
      <alignment vertical="center"/>
    </xf>
    <xf numFmtId="0" fontId="3" fillId="0" borderId="12" xfId="0" applyFont="1" applyFill="1" applyBorder="1" applyAlignment="1">
      <alignment horizontal="center" vertical="center"/>
    </xf>
    <xf numFmtId="0" fontId="3" fillId="0" borderId="12" xfId="0" applyFont="1" applyFill="1" applyBorder="1" applyAlignment="1">
      <alignment horizontal="right" vertical="center"/>
    </xf>
    <xf numFmtId="0" fontId="3" fillId="0" borderId="22" xfId="0" applyFont="1" applyFill="1" applyBorder="1" applyAlignment="1">
      <alignment vertical="center"/>
    </xf>
    <xf numFmtId="0" fontId="3" fillId="0" borderId="28" xfId="0" applyFont="1" applyFill="1" applyBorder="1" applyAlignment="1">
      <alignment vertical="center"/>
    </xf>
    <xf numFmtId="0" fontId="3" fillId="0" borderId="13" xfId="0" applyFont="1" applyFill="1" applyBorder="1" applyAlignment="1">
      <alignment horizontal="center" vertical="center"/>
    </xf>
    <xf numFmtId="0" fontId="3" fillId="0" borderId="13" xfId="0" applyFont="1" applyFill="1" applyBorder="1" applyAlignment="1">
      <alignment horizontal="right" vertical="center"/>
    </xf>
    <xf numFmtId="0" fontId="3" fillId="0" borderId="29" xfId="0" applyFont="1" applyFill="1" applyBorder="1" applyAlignment="1">
      <alignment vertical="center"/>
    </xf>
    <xf numFmtId="0" fontId="3" fillId="0" borderId="30" xfId="0" applyFont="1" applyFill="1" applyBorder="1" applyAlignment="1">
      <alignment vertical="center"/>
    </xf>
    <xf numFmtId="0" fontId="3" fillId="0" borderId="17" xfId="0" applyFont="1" applyFill="1" applyBorder="1" applyAlignment="1">
      <alignment horizontal="center" vertical="center"/>
    </xf>
    <xf numFmtId="0" fontId="3" fillId="0" borderId="17" xfId="0" applyFont="1" applyFill="1" applyBorder="1" applyAlignment="1">
      <alignment horizontal="right" vertical="center"/>
    </xf>
    <xf numFmtId="0" fontId="3" fillId="0" borderId="26" xfId="0" applyFont="1" applyFill="1" applyBorder="1" applyAlignment="1">
      <alignment horizontal="center" vertical="center"/>
    </xf>
    <xf numFmtId="0" fontId="3" fillId="0" borderId="26" xfId="0" applyFont="1" applyFill="1" applyBorder="1" applyAlignment="1">
      <alignment horizontal="right" vertical="center"/>
    </xf>
    <xf numFmtId="0" fontId="2" fillId="0" borderId="31" xfId="0" applyFont="1" applyBorder="1" applyAlignment="1">
      <alignment horizontal="center" vertical="center"/>
    </xf>
    <xf numFmtId="0" fontId="3" fillId="0" borderId="15" xfId="0" applyFont="1" applyFill="1" applyBorder="1" applyAlignment="1">
      <alignment vertical="center"/>
    </xf>
    <xf numFmtId="0" fontId="3" fillId="0" borderId="32" xfId="0" applyFont="1" applyFill="1" applyBorder="1" applyAlignment="1">
      <alignment vertical="center"/>
    </xf>
    <xf numFmtId="0" fontId="3" fillId="0" borderId="16" xfId="0" applyFont="1" applyFill="1" applyBorder="1" applyAlignment="1">
      <alignment vertical="center"/>
    </xf>
    <xf numFmtId="0" fontId="3" fillId="0" borderId="31" xfId="0" applyFont="1" applyFill="1" applyBorder="1" applyAlignment="1">
      <alignment horizontal="center" vertical="center"/>
    </xf>
    <xf numFmtId="0" fontId="3" fillId="0" borderId="31" xfId="0" applyFont="1" applyFill="1" applyBorder="1" applyAlignment="1">
      <alignment horizontal="right" vertical="center"/>
    </xf>
    <xf numFmtId="0" fontId="3" fillId="0" borderId="33" xfId="0" applyFont="1" applyFill="1" applyBorder="1" applyAlignment="1">
      <alignment horizontal="right" vertical="center"/>
    </xf>
    <xf numFmtId="0" fontId="19" fillId="0" borderId="0" xfId="0" applyFont="1" applyAlignment="1">
      <alignment vertical="center"/>
    </xf>
    <xf numFmtId="0" fontId="5" fillId="0" borderId="0" xfId="0" applyFont="1" applyAlignment="1">
      <alignment vertical="center"/>
    </xf>
    <xf numFmtId="0" fontId="5" fillId="0" borderId="34" xfId="0" applyFont="1" applyBorder="1" applyAlignment="1">
      <alignment vertical="center"/>
    </xf>
    <xf numFmtId="0" fontId="5" fillId="0" borderId="35" xfId="0" applyFont="1" applyBorder="1" applyAlignment="1">
      <alignment vertical="center"/>
    </xf>
    <xf numFmtId="0" fontId="12" fillId="34" borderId="12" xfId="0" applyFont="1" applyFill="1" applyBorder="1" applyAlignment="1">
      <alignment horizontal="center" vertical="center"/>
    </xf>
    <xf numFmtId="0" fontId="5" fillId="0" borderId="12" xfId="0" applyFont="1" applyBorder="1" applyAlignment="1">
      <alignment vertical="center"/>
    </xf>
    <xf numFmtId="58" fontId="6" fillId="0" borderId="0" xfId="0" applyNumberFormat="1" applyFont="1" applyAlignment="1">
      <alignment horizontal="left" vertical="center"/>
    </xf>
    <xf numFmtId="0" fontId="5" fillId="0" borderId="22" xfId="0" applyFont="1" applyBorder="1" applyAlignment="1">
      <alignment vertical="center"/>
    </xf>
    <xf numFmtId="0" fontId="5" fillId="0" borderId="19" xfId="0" applyFont="1" applyBorder="1" applyAlignment="1">
      <alignment vertical="center"/>
    </xf>
    <xf numFmtId="0" fontId="6" fillId="34" borderId="36" xfId="0" applyFont="1" applyFill="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25" xfId="0" applyFont="1" applyBorder="1" applyAlignment="1">
      <alignment vertical="center"/>
    </xf>
    <xf numFmtId="0" fontId="6" fillId="34" borderId="30" xfId="0" applyFont="1" applyFill="1" applyBorder="1" applyAlignment="1">
      <alignment horizontal="center" vertical="center"/>
    </xf>
    <xf numFmtId="0" fontId="5" fillId="0" borderId="11" xfId="0" applyFont="1" applyBorder="1" applyAlignment="1">
      <alignment vertical="center"/>
    </xf>
    <xf numFmtId="58" fontId="3" fillId="34" borderId="15" xfId="0" applyNumberFormat="1" applyFont="1" applyFill="1" applyBorder="1" applyAlignment="1">
      <alignment horizontal="left" vertical="center"/>
    </xf>
    <xf numFmtId="58" fontId="3" fillId="34" borderId="32" xfId="0" applyNumberFormat="1" applyFont="1" applyFill="1" applyBorder="1" applyAlignment="1">
      <alignment horizontal="left" vertical="center"/>
    </xf>
    <xf numFmtId="58" fontId="3" fillId="34" borderId="16" xfId="0" applyNumberFormat="1" applyFont="1" applyFill="1" applyBorder="1" applyAlignment="1">
      <alignment horizontal="left" vertical="center"/>
    </xf>
    <xf numFmtId="0" fontId="4" fillId="0" borderId="15" xfId="0" applyFont="1" applyBorder="1" applyAlignment="1">
      <alignment horizontal="center" vertical="center"/>
    </xf>
    <xf numFmtId="0" fontId="4" fillId="0" borderId="32" xfId="0" applyFont="1" applyBorder="1" applyAlignment="1">
      <alignment horizontal="center" vertical="center"/>
    </xf>
    <xf numFmtId="0" fontId="4" fillId="0" borderId="16" xfId="0" applyFont="1" applyBorder="1" applyAlignment="1">
      <alignment horizontal="center" vertical="center"/>
    </xf>
    <xf numFmtId="0" fontId="14" fillId="34" borderId="0" xfId="0" applyFont="1" applyFill="1" applyBorder="1" applyAlignment="1">
      <alignment horizontal="left" vertical="center" wrapText="1"/>
    </xf>
    <xf numFmtId="58" fontId="8" fillId="34"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0" fontId="4" fillId="0" borderId="15"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16" xfId="0" applyFont="1" applyFill="1" applyBorder="1" applyAlignment="1">
      <alignment horizontal="center" vertical="center"/>
    </xf>
    <xf numFmtId="0" fontId="12" fillId="0" borderId="0" xfId="0" applyFont="1" applyAlignment="1">
      <alignment horizontal="center" vertical="center"/>
    </xf>
    <xf numFmtId="0" fontId="7" fillId="0" borderId="15"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3" fillId="34" borderId="15" xfId="0" applyFont="1" applyFill="1" applyBorder="1" applyAlignment="1">
      <alignment horizontal="left" vertical="center"/>
    </xf>
    <xf numFmtId="0" fontId="3" fillId="34" borderId="32" xfId="0" applyFont="1" applyFill="1" applyBorder="1" applyAlignment="1">
      <alignment horizontal="left" vertical="center"/>
    </xf>
    <xf numFmtId="0" fontId="3" fillId="34" borderId="16" xfId="0" applyFont="1" applyFill="1" applyBorder="1" applyAlignment="1">
      <alignment horizontal="left" vertical="center"/>
    </xf>
    <xf numFmtId="0" fontId="3" fillId="0" borderId="22" xfId="0" applyFont="1" applyFill="1" applyBorder="1" applyAlignment="1">
      <alignment horizontal="left" vertical="center"/>
    </xf>
    <xf numFmtId="0" fontId="3" fillId="0" borderId="19" xfId="0" applyFont="1" applyFill="1" applyBorder="1" applyAlignment="1">
      <alignment horizontal="left" vertical="center"/>
    </xf>
    <xf numFmtId="0" fontId="3" fillId="0" borderId="21" xfId="0" applyFont="1" applyFill="1" applyBorder="1" applyAlignment="1">
      <alignment horizontal="left" vertical="center"/>
    </xf>
    <xf numFmtId="0" fontId="3" fillId="0" borderId="18" xfId="0" applyFont="1" applyFill="1" applyBorder="1" applyAlignment="1">
      <alignment horizontal="left" vertical="center"/>
    </xf>
    <xf numFmtId="0" fontId="7" fillId="0" borderId="15" xfId="0" applyFont="1" applyFill="1" applyBorder="1" applyAlignment="1">
      <alignment horizontal="left" vertical="center"/>
    </xf>
    <xf numFmtId="0" fontId="7" fillId="0" borderId="32" xfId="0" applyFont="1" applyFill="1" applyBorder="1" applyAlignment="1">
      <alignment horizontal="left" vertical="center"/>
    </xf>
    <xf numFmtId="0" fontId="7" fillId="0" borderId="16" xfId="0" applyFont="1" applyFill="1" applyBorder="1" applyAlignment="1">
      <alignment horizontal="left" vertical="center"/>
    </xf>
    <xf numFmtId="0" fontId="14" fillId="0" borderId="0" xfId="0" applyFont="1" applyFill="1" applyBorder="1" applyAlignment="1">
      <alignment horizontal="left" vertical="center" wrapText="1"/>
    </xf>
    <xf numFmtId="0" fontId="18" fillId="0" borderId="0" xfId="0" applyFont="1" applyAlignment="1">
      <alignment horizontal="center" vertical="center"/>
    </xf>
    <xf numFmtId="58" fontId="14" fillId="0" borderId="0" xfId="0" applyNumberFormat="1" applyFont="1" applyFill="1" applyBorder="1" applyAlignment="1">
      <alignment horizontal="left" vertical="center"/>
    </xf>
    <xf numFmtId="14" fontId="17" fillId="0" borderId="0" xfId="0"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6">
    <dxf>
      <font>
        <b/>
        <i val="0"/>
        <color indexed="10"/>
      </font>
    </dxf>
    <dxf>
      <font>
        <color indexed="10"/>
      </font>
    </dxf>
    <dxf>
      <font>
        <b/>
        <i val="0"/>
        <color indexed="10"/>
      </font>
    </dxf>
    <dxf>
      <font>
        <color indexed="10"/>
      </font>
    </dxf>
    <dxf>
      <font>
        <color rgb="FFFF0000"/>
      </font>
      <border/>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142875</xdr:colOff>
      <xdr:row>66</xdr:row>
      <xdr:rowOff>0</xdr:rowOff>
    </xdr:from>
    <xdr:to>
      <xdr:col>11</xdr:col>
      <xdr:colOff>1076325</xdr:colOff>
      <xdr:row>66</xdr:row>
      <xdr:rowOff>0</xdr:rowOff>
    </xdr:to>
    <xdr:sp>
      <xdr:nvSpPr>
        <xdr:cNvPr id="1" name="Text Box 11"/>
        <xdr:cNvSpPr txBox="1">
          <a:spLocks noChangeArrowheads="1"/>
        </xdr:cNvSpPr>
      </xdr:nvSpPr>
      <xdr:spPr>
        <a:xfrm>
          <a:off x="6924675" y="12030075"/>
          <a:ext cx="933450"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142875</xdr:colOff>
      <xdr:row>66</xdr:row>
      <xdr:rowOff>0</xdr:rowOff>
    </xdr:from>
    <xdr:to>
      <xdr:col>11</xdr:col>
      <xdr:colOff>1076325</xdr:colOff>
      <xdr:row>66</xdr:row>
      <xdr:rowOff>0</xdr:rowOff>
    </xdr:to>
    <xdr:sp>
      <xdr:nvSpPr>
        <xdr:cNvPr id="2" name="Text Box 12"/>
        <xdr:cNvSpPr txBox="1">
          <a:spLocks noChangeArrowheads="1"/>
        </xdr:cNvSpPr>
      </xdr:nvSpPr>
      <xdr:spPr>
        <a:xfrm>
          <a:off x="6924675" y="12030075"/>
          <a:ext cx="933450"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142875</xdr:colOff>
      <xdr:row>66</xdr:row>
      <xdr:rowOff>0</xdr:rowOff>
    </xdr:from>
    <xdr:to>
      <xdr:col>11</xdr:col>
      <xdr:colOff>1076325</xdr:colOff>
      <xdr:row>66</xdr:row>
      <xdr:rowOff>0</xdr:rowOff>
    </xdr:to>
    <xdr:sp>
      <xdr:nvSpPr>
        <xdr:cNvPr id="3" name="Text Box 13"/>
        <xdr:cNvSpPr txBox="1">
          <a:spLocks noChangeArrowheads="1"/>
        </xdr:cNvSpPr>
      </xdr:nvSpPr>
      <xdr:spPr>
        <a:xfrm>
          <a:off x="6924675" y="12030075"/>
          <a:ext cx="933450"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xdr:row>
      <xdr:rowOff>123825</xdr:rowOff>
    </xdr:from>
    <xdr:to>
      <xdr:col>12</xdr:col>
      <xdr:colOff>171450</xdr:colOff>
      <xdr:row>57</xdr:row>
      <xdr:rowOff>9525</xdr:rowOff>
    </xdr:to>
    <xdr:sp>
      <xdr:nvSpPr>
        <xdr:cNvPr id="1" name="Rectangle 1"/>
        <xdr:cNvSpPr>
          <a:spLocks/>
        </xdr:cNvSpPr>
      </xdr:nvSpPr>
      <xdr:spPr>
        <a:xfrm>
          <a:off x="161925" y="1123950"/>
          <a:ext cx="8810625" cy="10029825"/>
        </a:xfrm>
        <a:prstGeom prst="rect">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40</xdr:row>
      <xdr:rowOff>38100</xdr:rowOff>
    </xdr:from>
    <xdr:to>
      <xdr:col>12</xdr:col>
      <xdr:colOff>0</xdr:colOff>
      <xdr:row>42</xdr:row>
      <xdr:rowOff>0</xdr:rowOff>
    </xdr:to>
    <xdr:sp>
      <xdr:nvSpPr>
        <xdr:cNvPr id="2" name="Text Box 2"/>
        <xdr:cNvSpPr txBox="1">
          <a:spLocks noChangeArrowheads="1"/>
        </xdr:cNvSpPr>
      </xdr:nvSpPr>
      <xdr:spPr>
        <a:xfrm>
          <a:off x="8801100" y="8077200"/>
          <a:ext cx="0" cy="30480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142875</xdr:colOff>
      <xdr:row>58</xdr:row>
      <xdr:rowOff>0</xdr:rowOff>
    </xdr:from>
    <xdr:to>
      <xdr:col>11</xdr:col>
      <xdr:colOff>1076325</xdr:colOff>
      <xdr:row>58</xdr:row>
      <xdr:rowOff>0</xdr:rowOff>
    </xdr:to>
    <xdr:sp>
      <xdr:nvSpPr>
        <xdr:cNvPr id="3" name="Text Box 3"/>
        <xdr:cNvSpPr txBox="1">
          <a:spLocks noChangeArrowheads="1"/>
        </xdr:cNvSpPr>
      </xdr:nvSpPr>
      <xdr:spPr>
        <a:xfrm>
          <a:off x="6924675" y="11306175"/>
          <a:ext cx="933450"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142875</xdr:colOff>
      <xdr:row>58</xdr:row>
      <xdr:rowOff>0</xdr:rowOff>
    </xdr:from>
    <xdr:to>
      <xdr:col>11</xdr:col>
      <xdr:colOff>1076325</xdr:colOff>
      <xdr:row>58</xdr:row>
      <xdr:rowOff>0</xdr:rowOff>
    </xdr:to>
    <xdr:sp>
      <xdr:nvSpPr>
        <xdr:cNvPr id="4" name="Text Box 4"/>
        <xdr:cNvSpPr txBox="1">
          <a:spLocks noChangeArrowheads="1"/>
        </xdr:cNvSpPr>
      </xdr:nvSpPr>
      <xdr:spPr>
        <a:xfrm>
          <a:off x="6924675" y="11306175"/>
          <a:ext cx="933450"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142875</xdr:colOff>
      <xdr:row>57</xdr:row>
      <xdr:rowOff>0</xdr:rowOff>
    </xdr:from>
    <xdr:to>
      <xdr:col>11</xdr:col>
      <xdr:colOff>1076325</xdr:colOff>
      <xdr:row>57</xdr:row>
      <xdr:rowOff>0</xdr:rowOff>
    </xdr:to>
    <xdr:sp>
      <xdr:nvSpPr>
        <xdr:cNvPr id="5" name="Text Box 5"/>
        <xdr:cNvSpPr txBox="1">
          <a:spLocks noChangeArrowheads="1"/>
        </xdr:cNvSpPr>
      </xdr:nvSpPr>
      <xdr:spPr>
        <a:xfrm>
          <a:off x="6924675" y="11144250"/>
          <a:ext cx="933450"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142875</xdr:colOff>
      <xdr:row>57</xdr:row>
      <xdr:rowOff>0</xdr:rowOff>
    </xdr:from>
    <xdr:to>
      <xdr:col>11</xdr:col>
      <xdr:colOff>1076325</xdr:colOff>
      <xdr:row>57</xdr:row>
      <xdr:rowOff>0</xdr:rowOff>
    </xdr:to>
    <xdr:sp>
      <xdr:nvSpPr>
        <xdr:cNvPr id="6" name="Text Box 6"/>
        <xdr:cNvSpPr txBox="1">
          <a:spLocks noChangeArrowheads="1"/>
        </xdr:cNvSpPr>
      </xdr:nvSpPr>
      <xdr:spPr>
        <a:xfrm>
          <a:off x="6924675" y="11144250"/>
          <a:ext cx="933450"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11</xdr:col>
      <xdr:colOff>142875</xdr:colOff>
      <xdr:row>57</xdr:row>
      <xdr:rowOff>0</xdr:rowOff>
    </xdr:from>
    <xdr:to>
      <xdr:col>11</xdr:col>
      <xdr:colOff>1076325</xdr:colOff>
      <xdr:row>57</xdr:row>
      <xdr:rowOff>0</xdr:rowOff>
    </xdr:to>
    <xdr:sp>
      <xdr:nvSpPr>
        <xdr:cNvPr id="7" name="Text Box 7"/>
        <xdr:cNvSpPr txBox="1">
          <a:spLocks noChangeArrowheads="1"/>
        </xdr:cNvSpPr>
      </xdr:nvSpPr>
      <xdr:spPr>
        <a:xfrm>
          <a:off x="6924675" y="11144250"/>
          <a:ext cx="933450" cy="0"/>
        </a:xfrm>
        <a:prstGeom prst="rect">
          <a:avLst/>
        </a:prstGeom>
        <a:noFill/>
        <a:ln w="9525" cmpd="sng">
          <a:noFill/>
        </a:ln>
      </xdr:spPr>
      <xdr:txBody>
        <a:bodyPr vertOverflow="clip" wrap="square" lIns="73152" tIns="32004" rIns="73152" bIns="32004" anchor="ctr"/>
        <a:p>
          <a:pPr algn="ctr">
            <a:defRPr/>
          </a:pPr>
          <a:r>
            <a:rPr lang="en-US" cap="none" sz="2400" b="1" i="1" u="none" baseline="0">
              <a:solidFill>
                <a:srgbClr val="FF99CC"/>
              </a:solidFill>
            </a:rPr>
            <a:t>印</a:t>
          </a:r>
        </a:p>
      </xdr:txBody>
    </xdr:sp>
    <xdr:clientData/>
  </xdr:twoCellAnchor>
  <xdr:twoCellAnchor>
    <xdr:from>
      <xdr:col>4</xdr:col>
      <xdr:colOff>876300</xdr:colOff>
      <xdr:row>1</xdr:row>
      <xdr:rowOff>66675</xdr:rowOff>
    </xdr:from>
    <xdr:to>
      <xdr:col>10</xdr:col>
      <xdr:colOff>657225</xdr:colOff>
      <xdr:row>2</xdr:row>
      <xdr:rowOff>47625</xdr:rowOff>
    </xdr:to>
    <xdr:sp>
      <xdr:nvSpPr>
        <xdr:cNvPr id="8" name="Rectangle 8"/>
        <xdr:cNvSpPr>
          <a:spLocks/>
        </xdr:cNvSpPr>
      </xdr:nvSpPr>
      <xdr:spPr>
        <a:xfrm>
          <a:off x="2295525" y="247650"/>
          <a:ext cx="4105275" cy="800100"/>
        </a:xfrm>
        <a:prstGeom prst="rect">
          <a:avLst/>
        </a:prstGeom>
        <a:noFill/>
        <a:ln w="9525" cmpd="sng">
          <a:solidFill>
            <a:srgbClr val="FF0000"/>
          </a:solidFill>
          <a:headEnd type="none"/>
          <a:tailEnd type="none"/>
        </a:ln>
      </xdr:spPr>
      <xdr:txBody>
        <a:bodyPr vertOverflow="clip" wrap="square" lIns="54864" tIns="27432" rIns="54864" bIns="27432" anchor="ctr"/>
        <a:p>
          <a:pPr algn="ctr">
            <a:defRPr/>
          </a:pPr>
          <a:r>
            <a:rPr lang="en-US" cap="none" sz="2000" b="0" i="0" u="none" baseline="0">
              <a:solidFill>
                <a:srgbClr val="FF0000"/>
              </a:solidFill>
            </a:rPr>
            <a:t>証明書見本
</a:t>
          </a:r>
          <a:r>
            <a:rPr lang="en-US" cap="none" sz="1200" b="0" i="0" u="none" baseline="0">
              <a:solidFill>
                <a:srgbClr val="FF0000"/>
              </a:solidFill>
            </a:rPr>
            <a:t>（指定科目に「選択」が含まれる場合）
</a:t>
          </a:r>
          <a:r>
            <a:rPr lang="en-US" cap="none" sz="1200" b="0" i="0" u="none" baseline="0">
              <a:solidFill>
                <a:srgbClr val="FF0000"/>
              </a:solidFill>
            </a:rPr>
            <a:t>二級建築士試験・木造建築士試験　実務</a:t>
          </a:r>
          <a:r>
            <a:rPr lang="en-US" cap="none" sz="1200" b="0" i="0" u="none" baseline="0">
              <a:solidFill>
                <a:srgbClr val="FF0000"/>
              </a:solidFill>
            </a:rPr>
            <a:t>0</a:t>
          </a:r>
          <a:r>
            <a:rPr lang="en-US" cap="none" sz="1200" b="0" i="0" u="none" baseline="0">
              <a:solidFill>
                <a:srgbClr val="FF0000"/>
              </a:solidFill>
            </a:rPr>
            <a:t>年～</a:t>
          </a:r>
          <a:r>
            <a:rPr lang="en-US" cap="none" sz="1200" b="0" i="0" u="none" baseline="0">
              <a:solidFill>
                <a:srgbClr val="FF0000"/>
              </a:solidFill>
            </a:rPr>
            <a:t>2</a:t>
          </a:r>
          <a:r>
            <a:rPr lang="en-US" cap="none" sz="1200" b="0" i="0" u="none" baseline="0">
              <a:solidFill>
                <a:srgbClr val="FF0000"/>
              </a:solidFill>
            </a:rPr>
            <a:t>年</a:t>
          </a:r>
        </a:p>
      </xdr:txBody>
    </xdr:sp>
    <xdr:clientData/>
  </xdr:twoCellAnchor>
  <xdr:twoCellAnchor>
    <xdr:from>
      <xdr:col>11</xdr:col>
      <xdr:colOff>1276350</xdr:colOff>
      <xdr:row>0</xdr:row>
      <xdr:rowOff>57150</xdr:rowOff>
    </xdr:from>
    <xdr:to>
      <xdr:col>11</xdr:col>
      <xdr:colOff>1924050</xdr:colOff>
      <xdr:row>1</xdr:row>
      <xdr:rowOff>114300</xdr:rowOff>
    </xdr:to>
    <xdr:sp>
      <xdr:nvSpPr>
        <xdr:cNvPr id="9" name="Text Box 9"/>
        <xdr:cNvSpPr txBox="1">
          <a:spLocks noChangeArrowheads="1"/>
        </xdr:cNvSpPr>
      </xdr:nvSpPr>
      <xdr:spPr>
        <a:xfrm>
          <a:off x="8058150" y="57150"/>
          <a:ext cx="647700" cy="2381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別紙</a:t>
          </a:r>
          <a:r>
            <a:rPr lang="en-US" cap="none" sz="1100" b="0" i="0" u="none" baseline="0">
              <a:solidFill>
                <a:srgbClr val="000000"/>
              </a:solidFill>
              <a:latin typeface="ＭＳ Ｐゴシック"/>
              <a:ea typeface="ＭＳ Ｐゴシック"/>
              <a:cs typeface="ＭＳ Ｐゴシック"/>
            </a:rPr>
            <a:t>2-2</a:t>
          </a:r>
        </a:p>
      </xdr:txBody>
    </xdr:sp>
    <xdr:clientData/>
  </xdr:twoCellAnchor>
  <xdr:twoCellAnchor>
    <xdr:from>
      <xdr:col>10</xdr:col>
      <xdr:colOff>990600</xdr:colOff>
      <xdr:row>15</xdr:row>
      <xdr:rowOff>161925</xdr:rowOff>
    </xdr:from>
    <xdr:to>
      <xdr:col>11</xdr:col>
      <xdr:colOff>409575</xdr:colOff>
      <xdr:row>17</xdr:row>
      <xdr:rowOff>28575</xdr:rowOff>
    </xdr:to>
    <xdr:sp>
      <xdr:nvSpPr>
        <xdr:cNvPr id="10" name="Oval 10"/>
        <xdr:cNvSpPr>
          <a:spLocks/>
        </xdr:cNvSpPr>
      </xdr:nvSpPr>
      <xdr:spPr>
        <a:xfrm>
          <a:off x="6734175" y="3914775"/>
          <a:ext cx="457200" cy="20955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923925</xdr:colOff>
      <xdr:row>15</xdr:row>
      <xdr:rowOff>19050</xdr:rowOff>
    </xdr:from>
    <xdr:to>
      <xdr:col>10</xdr:col>
      <xdr:colOff>628650</xdr:colOff>
      <xdr:row>18</xdr:row>
      <xdr:rowOff>57150</xdr:rowOff>
    </xdr:to>
    <xdr:sp>
      <xdr:nvSpPr>
        <xdr:cNvPr id="11" name="Line 11"/>
        <xdr:cNvSpPr>
          <a:spLocks/>
        </xdr:cNvSpPr>
      </xdr:nvSpPr>
      <xdr:spPr>
        <a:xfrm flipH="1">
          <a:off x="5619750" y="3771900"/>
          <a:ext cx="752475" cy="55245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17</xdr:row>
      <xdr:rowOff>152400</xdr:rowOff>
    </xdr:from>
    <xdr:to>
      <xdr:col>9</xdr:col>
      <xdr:colOff>942975</xdr:colOff>
      <xdr:row>19</xdr:row>
      <xdr:rowOff>9525</xdr:rowOff>
    </xdr:to>
    <xdr:sp>
      <xdr:nvSpPr>
        <xdr:cNvPr id="12" name="Oval 12"/>
        <xdr:cNvSpPr>
          <a:spLocks/>
        </xdr:cNvSpPr>
      </xdr:nvSpPr>
      <xdr:spPr>
        <a:xfrm>
          <a:off x="4772025" y="4248150"/>
          <a:ext cx="866775" cy="2000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14</xdr:row>
      <xdr:rowOff>76200</xdr:rowOff>
    </xdr:from>
    <xdr:to>
      <xdr:col>11</xdr:col>
      <xdr:colOff>1990725</xdr:colOff>
      <xdr:row>15</xdr:row>
      <xdr:rowOff>95250</xdr:rowOff>
    </xdr:to>
    <xdr:sp>
      <xdr:nvSpPr>
        <xdr:cNvPr id="13" name="Text Box 13"/>
        <xdr:cNvSpPr txBox="1">
          <a:spLocks noChangeArrowheads="1"/>
        </xdr:cNvSpPr>
      </xdr:nvSpPr>
      <xdr:spPr>
        <a:xfrm>
          <a:off x="5762625" y="3657600"/>
          <a:ext cx="3009900" cy="190500"/>
        </a:xfrm>
        <a:prstGeom prst="rect">
          <a:avLst/>
        </a:prstGeom>
        <a:solidFill>
          <a:srgbClr val="FFFFFF"/>
        </a:solidFill>
        <a:ln w="9525" cmpd="sng">
          <a:solidFill>
            <a:srgbClr val="FF0000"/>
          </a:solidFill>
          <a:headEnd type="none"/>
          <a:tailEnd type="none"/>
        </a:ln>
      </xdr:spPr>
      <xdr:txBody>
        <a:bodyPr vertOverflow="clip" wrap="square" lIns="27432" tIns="18288" rIns="0" bIns="0"/>
        <a:p>
          <a:pPr algn="l">
            <a:defRPr/>
          </a:pPr>
          <a:r>
            <a:rPr lang="en-US" cap="none" sz="900" b="0" i="0" u="none" baseline="0">
              <a:solidFill>
                <a:srgbClr val="FF0000"/>
              </a:solidFill>
              <a:latin typeface="ＭＳ Ｐゴシック"/>
              <a:ea typeface="ＭＳ Ｐゴシック"/>
              <a:cs typeface="ＭＳ Ｐゴシック"/>
            </a:rPr>
            <a:t>選択科目で、修得していない場合は空白とする。</a:t>
          </a:r>
        </a:p>
      </xdr:txBody>
    </xdr:sp>
    <xdr:clientData/>
  </xdr:twoCellAnchor>
  <xdr:twoCellAnchor>
    <xdr:from>
      <xdr:col>10</xdr:col>
      <xdr:colOff>990600</xdr:colOff>
      <xdr:row>29</xdr:row>
      <xdr:rowOff>57150</xdr:rowOff>
    </xdr:from>
    <xdr:to>
      <xdr:col>11</xdr:col>
      <xdr:colOff>419100</xdr:colOff>
      <xdr:row>31</xdr:row>
      <xdr:rowOff>85725</xdr:rowOff>
    </xdr:to>
    <xdr:sp>
      <xdr:nvSpPr>
        <xdr:cNvPr id="14" name="Oval 14"/>
        <xdr:cNvSpPr>
          <a:spLocks/>
        </xdr:cNvSpPr>
      </xdr:nvSpPr>
      <xdr:spPr>
        <a:xfrm>
          <a:off x="6734175" y="6210300"/>
          <a:ext cx="466725" cy="3714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638175</xdr:colOff>
      <xdr:row>50</xdr:row>
      <xdr:rowOff>123825</xdr:rowOff>
    </xdr:from>
    <xdr:to>
      <xdr:col>11</xdr:col>
      <xdr:colOff>885825</xdr:colOff>
      <xdr:row>55</xdr:row>
      <xdr:rowOff>152400</xdr:rowOff>
    </xdr:to>
    <xdr:sp>
      <xdr:nvSpPr>
        <xdr:cNvPr id="15" name="Rectangle 15"/>
        <xdr:cNvSpPr>
          <a:spLocks/>
        </xdr:cNvSpPr>
      </xdr:nvSpPr>
      <xdr:spPr>
        <a:xfrm>
          <a:off x="6381750" y="10115550"/>
          <a:ext cx="1285875" cy="866775"/>
        </a:xfrm>
        <a:prstGeom prst="rect">
          <a:avLst/>
        </a:prstGeom>
        <a:noFill/>
        <a:ln w="19050" cmpd="sng">
          <a:solidFill>
            <a:srgbClr val="FF0000"/>
          </a:solidFill>
          <a:headEnd type="none"/>
          <a:tailEnd type="none"/>
        </a:ln>
      </xdr:spPr>
      <xdr:txBody>
        <a:bodyPr vertOverflow="clip" wrap="square" lIns="45720" tIns="27432" rIns="45720" bIns="27432" anchor="ctr"/>
        <a:p>
          <a:pPr algn="ctr">
            <a:defRPr/>
          </a:pPr>
          <a:r>
            <a:rPr lang="en-US" cap="none" sz="2000" b="0" i="0" u="none" baseline="0">
              <a:solidFill>
                <a:srgbClr val="FF0000"/>
              </a:solidFill>
            </a:rPr>
            <a:t>学校印</a:t>
          </a:r>
        </a:p>
      </xdr:txBody>
    </xdr:sp>
    <xdr:clientData/>
  </xdr:twoCellAnchor>
  <xdr:twoCellAnchor>
    <xdr:from>
      <xdr:col>2</xdr:col>
      <xdr:colOff>85725</xdr:colOff>
      <xdr:row>13</xdr:row>
      <xdr:rowOff>114300</xdr:rowOff>
    </xdr:from>
    <xdr:to>
      <xdr:col>6</xdr:col>
      <xdr:colOff>47625</xdr:colOff>
      <xdr:row>42</xdr:row>
      <xdr:rowOff>57150</xdr:rowOff>
    </xdr:to>
    <xdr:sp>
      <xdr:nvSpPr>
        <xdr:cNvPr id="16" name="AutoShape 16"/>
        <xdr:cNvSpPr>
          <a:spLocks/>
        </xdr:cNvSpPr>
      </xdr:nvSpPr>
      <xdr:spPr>
        <a:xfrm>
          <a:off x="295275" y="3486150"/>
          <a:ext cx="2962275" cy="4953000"/>
        </a:xfrm>
        <a:prstGeom prst="round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30</xdr:row>
      <xdr:rowOff>133350</xdr:rowOff>
    </xdr:from>
    <xdr:to>
      <xdr:col>8</xdr:col>
      <xdr:colOff>247650</xdr:colOff>
      <xdr:row>36</xdr:row>
      <xdr:rowOff>28575</xdr:rowOff>
    </xdr:to>
    <xdr:sp>
      <xdr:nvSpPr>
        <xdr:cNvPr id="17" name="Line 17"/>
        <xdr:cNvSpPr>
          <a:spLocks/>
        </xdr:cNvSpPr>
      </xdr:nvSpPr>
      <xdr:spPr>
        <a:xfrm>
          <a:off x="3248025" y="6457950"/>
          <a:ext cx="857250" cy="9239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33</xdr:row>
      <xdr:rowOff>142875</xdr:rowOff>
    </xdr:from>
    <xdr:to>
      <xdr:col>11</xdr:col>
      <xdr:colOff>57150</xdr:colOff>
      <xdr:row>38</xdr:row>
      <xdr:rowOff>85725</xdr:rowOff>
    </xdr:to>
    <xdr:sp>
      <xdr:nvSpPr>
        <xdr:cNvPr id="18" name="Text Box 18"/>
        <xdr:cNvSpPr txBox="1">
          <a:spLocks noChangeArrowheads="1"/>
        </xdr:cNvSpPr>
      </xdr:nvSpPr>
      <xdr:spPr>
        <a:xfrm>
          <a:off x="3952875" y="6981825"/>
          <a:ext cx="2886075" cy="8001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指定科目と認められた科目を過不足なく明示するとともに、並び順については、「指定科目に該当すると認められる開講科目一覧」と同じとする。</a:t>
          </a:r>
        </a:p>
      </xdr:txBody>
    </xdr:sp>
    <xdr:clientData/>
  </xdr:twoCellAnchor>
  <xdr:twoCellAnchor>
    <xdr:from>
      <xdr:col>11</xdr:col>
      <xdr:colOff>190500</xdr:colOff>
      <xdr:row>25</xdr:row>
      <xdr:rowOff>19050</xdr:rowOff>
    </xdr:from>
    <xdr:to>
      <xdr:col>11</xdr:col>
      <xdr:colOff>561975</xdr:colOff>
      <xdr:row>29</xdr:row>
      <xdr:rowOff>57150</xdr:rowOff>
    </xdr:to>
    <xdr:sp>
      <xdr:nvSpPr>
        <xdr:cNvPr id="19" name="Line 19"/>
        <xdr:cNvSpPr>
          <a:spLocks/>
        </xdr:cNvSpPr>
      </xdr:nvSpPr>
      <xdr:spPr>
        <a:xfrm flipH="1">
          <a:off x="6972300" y="5486400"/>
          <a:ext cx="371475" cy="72390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990600</xdr:colOff>
      <xdr:row>19</xdr:row>
      <xdr:rowOff>28575</xdr:rowOff>
    </xdr:from>
    <xdr:to>
      <xdr:col>11</xdr:col>
      <xdr:colOff>1790700</xdr:colOff>
      <xdr:row>27</xdr:row>
      <xdr:rowOff>47625</xdr:rowOff>
    </xdr:to>
    <xdr:sp>
      <xdr:nvSpPr>
        <xdr:cNvPr id="20" name="Text Box 20"/>
        <xdr:cNvSpPr txBox="1">
          <a:spLocks noChangeArrowheads="1"/>
        </xdr:cNvSpPr>
      </xdr:nvSpPr>
      <xdr:spPr>
        <a:xfrm>
          <a:off x="5686425" y="4467225"/>
          <a:ext cx="2886075" cy="13906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未修得、留年、転入等の事由により当該入学年度者用の指定科目以外の指定科目を修得し、貴課程が当該入学年度者用の指定科目と同等であると認める場合は、原則として、当該指定科目に置き換えて証明する。
</a:t>
          </a:r>
          <a:r>
            <a:rPr lang="en-US" cap="none" sz="900" b="0" i="0" u="none" baseline="0">
              <a:solidFill>
                <a:srgbClr val="FF0000"/>
              </a:solidFill>
              <a:latin typeface="ＭＳ Ｐゴシック"/>
              <a:ea typeface="ＭＳ Ｐゴシック"/>
              <a:cs typeface="ＭＳ Ｐゴシック"/>
            </a:rPr>
            <a:t>この場合は、証明書の「科目名」の「備考欄」に</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置換</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と明示し、＜別紙３＞の「置換科目一覧表」（所定の事項を記載したもの）を添付する。</a:t>
          </a:r>
        </a:p>
      </xdr:txBody>
    </xdr:sp>
    <xdr:clientData/>
  </xdr:twoCellAnchor>
  <xdr:twoCellAnchor>
    <xdr:from>
      <xdr:col>11</xdr:col>
      <xdr:colOff>323850</xdr:colOff>
      <xdr:row>17</xdr:row>
      <xdr:rowOff>9525</xdr:rowOff>
    </xdr:from>
    <xdr:to>
      <xdr:col>11</xdr:col>
      <xdr:colOff>609600</xdr:colOff>
      <xdr:row>19</xdr:row>
      <xdr:rowOff>95250</xdr:rowOff>
    </xdr:to>
    <xdr:sp>
      <xdr:nvSpPr>
        <xdr:cNvPr id="21" name="Line 21"/>
        <xdr:cNvSpPr>
          <a:spLocks/>
        </xdr:cNvSpPr>
      </xdr:nvSpPr>
      <xdr:spPr>
        <a:xfrm>
          <a:off x="7105650" y="4105275"/>
          <a:ext cx="285750" cy="4286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609600</xdr:colOff>
      <xdr:row>11</xdr:row>
      <xdr:rowOff>114300</xdr:rowOff>
    </xdr:from>
    <xdr:to>
      <xdr:col>11</xdr:col>
      <xdr:colOff>333375</xdr:colOff>
      <xdr:row>12</xdr:row>
      <xdr:rowOff>152400</xdr:rowOff>
    </xdr:to>
    <xdr:sp>
      <xdr:nvSpPr>
        <xdr:cNvPr id="22" name="Text Box 22"/>
        <xdr:cNvSpPr txBox="1">
          <a:spLocks noChangeArrowheads="1"/>
        </xdr:cNvSpPr>
      </xdr:nvSpPr>
      <xdr:spPr>
        <a:xfrm>
          <a:off x="3819525" y="3143250"/>
          <a:ext cx="3295650" cy="2095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センターからの確認結果（通知）文書の日付としてください。
</a:t>
          </a:r>
        </a:p>
      </xdr:txBody>
    </xdr:sp>
    <xdr:clientData/>
  </xdr:twoCellAnchor>
  <xdr:twoCellAnchor>
    <xdr:from>
      <xdr:col>11</xdr:col>
      <xdr:colOff>333375</xdr:colOff>
      <xdr:row>11</xdr:row>
      <xdr:rowOff>28575</xdr:rowOff>
    </xdr:from>
    <xdr:to>
      <xdr:col>11</xdr:col>
      <xdr:colOff>581025</xdr:colOff>
      <xdr:row>12</xdr:row>
      <xdr:rowOff>19050</xdr:rowOff>
    </xdr:to>
    <xdr:sp>
      <xdr:nvSpPr>
        <xdr:cNvPr id="23" name="Line 23"/>
        <xdr:cNvSpPr>
          <a:spLocks/>
        </xdr:cNvSpPr>
      </xdr:nvSpPr>
      <xdr:spPr>
        <a:xfrm flipH="1">
          <a:off x="7115175" y="3057525"/>
          <a:ext cx="247650" cy="161925"/>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466725</xdr:colOff>
      <xdr:row>9</xdr:row>
      <xdr:rowOff>114300</xdr:rowOff>
    </xdr:from>
    <xdr:to>
      <xdr:col>11</xdr:col>
      <xdr:colOff>1628775</xdr:colOff>
      <xdr:row>11</xdr:row>
      <xdr:rowOff>104775</xdr:rowOff>
    </xdr:to>
    <xdr:sp>
      <xdr:nvSpPr>
        <xdr:cNvPr id="24" name="Oval 24"/>
        <xdr:cNvSpPr>
          <a:spLocks/>
        </xdr:cNvSpPr>
      </xdr:nvSpPr>
      <xdr:spPr>
        <a:xfrm>
          <a:off x="7248525" y="2762250"/>
          <a:ext cx="1162050" cy="3714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L66"/>
  <sheetViews>
    <sheetView tabSelected="1" zoomScalePageLayoutView="0" workbookViewId="0" topLeftCell="A1">
      <selection activeCell="E9" sqref="E9:G9"/>
    </sheetView>
  </sheetViews>
  <sheetFormatPr defaultColWidth="9.00390625" defaultRowHeight="13.5"/>
  <cols>
    <col min="1" max="1" width="2.75390625" style="1" customWidth="1"/>
    <col min="2" max="2" width="3.625" style="1" hidden="1" customWidth="1"/>
    <col min="3" max="3" width="2.75390625" style="1" customWidth="1"/>
    <col min="4" max="4" width="13.125" style="6" customWidth="1"/>
    <col min="5" max="5" width="23.50390625" style="1" customWidth="1"/>
    <col min="6" max="6" width="23.50390625" style="1" hidden="1" customWidth="1"/>
    <col min="7" max="7" width="8.50390625" style="1" customWidth="1"/>
    <col min="8" max="8" width="8.50390625" style="45" hidden="1" customWidth="1"/>
    <col min="9" max="9" width="11.00390625" style="1" customWidth="1"/>
    <col min="10" max="10" width="13.75390625" style="1" customWidth="1"/>
    <col min="11" max="11" width="13.625" style="1" customWidth="1"/>
    <col min="12" max="12" width="26.50390625" style="1" customWidth="1"/>
    <col min="13" max="13" width="2.50390625" style="1" customWidth="1"/>
    <col min="14" max="16384" width="9.00390625" style="1" customWidth="1"/>
  </cols>
  <sheetData>
    <row r="1" spans="1:12" ht="13.5">
      <c r="A1" s="1"/>
      <c r="B1" s="1" t="s">
        <v>27</v>
      </c>
      <c r="K1" s="17"/>
      <c r="L1" s="17"/>
    </row>
    <row r="2" spans="1:12" ht="13.5">
      <c r="A2" s="1"/>
      <c r="B2" s="1" t="s">
        <v>27</v>
      </c>
      <c r="C2" s="6" t="s">
        <v>40</v>
      </c>
      <c r="E2" s="17"/>
      <c r="F2" s="17"/>
      <c r="G2" s="17"/>
      <c r="H2" s="52"/>
      <c r="K2" s="17"/>
      <c r="L2" s="77" t="s">
        <v>143</v>
      </c>
    </row>
    <row r="3" spans="1:12" ht="13.5">
      <c r="A3" s="1"/>
      <c r="B3" s="1" t="s">
        <v>27</v>
      </c>
      <c r="C3" s="6"/>
      <c r="E3" s="17"/>
      <c r="F3" s="17"/>
      <c r="G3" s="17"/>
      <c r="H3" s="52"/>
      <c r="K3" s="17"/>
      <c r="L3" s="99">
        <v>1</v>
      </c>
    </row>
    <row r="4" spans="2:12" s="18" customFormat="1" ht="19.5" customHeight="1">
      <c r="B4" s="1" t="s">
        <v>27</v>
      </c>
      <c r="D4" s="126" t="s">
        <v>31</v>
      </c>
      <c r="E4" s="126"/>
      <c r="F4" s="126"/>
      <c r="G4" s="126"/>
      <c r="H4" s="126"/>
      <c r="I4" s="126"/>
      <c r="J4" s="126"/>
      <c r="K4" s="126"/>
      <c r="L4" s="126"/>
    </row>
    <row r="5" spans="2:12" s="19" customFormat="1" ht="19.5" customHeight="1">
      <c r="B5" s="1" t="s">
        <v>27</v>
      </c>
      <c r="D5" s="126" t="s">
        <v>22</v>
      </c>
      <c r="E5" s="126"/>
      <c r="F5" s="126"/>
      <c r="G5" s="126"/>
      <c r="H5" s="126"/>
      <c r="I5" s="126"/>
      <c r="J5" s="126"/>
      <c r="K5" s="126"/>
      <c r="L5" s="126"/>
    </row>
    <row r="6" spans="2:12" s="19" customFormat="1" ht="16.5" customHeight="1">
      <c r="B6" s="1" t="s">
        <v>27</v>
      </c>
      <c r="D6" s="20"/>
      <c r="E6" s="20"/>
      <c r="F6" s="20"/>
      <c r="G6" s="20"/>
      <c r="H6" s="53"/>
      <c r="I6" s="20"/>
      <c r="J6" s="20"/>
      <c r="K6" s="20"/>
      <c r="L6" s="20"/>
    </row>
    <row r="7" spans="2:12" ht="33.75" customHeight="1">
      <c r="B7" s="1" t="s">
        <v>27</v>
      </c>
      <c r="C7" s="30" t="s">
        <v>2</v>
      </c>
      <c r="D7" s="31"/>
      <c r="E7" s="127" t="s">
        <v>86</v>
      </c>
      <c r="F7" s="128"/>
      <c r="G7" s="128"/>
      <c r="H7" s="128"/>
      <c r="I7" s="128"/>
      <c r="J7" s="129"/>
      <c r="K7" s="2" t="s">
        <v>11</v>
      </c>
      <c r="L7" s="26" t="s">
        <v>87</v>
      </c>
    </row>
    <row r="8" spans="2:12" ht="15" customHeight="1">
      <c r="B8" s="1" t="s">
        <v>27</v>
      </c>
      <c r="C8" s="30" t="s">
        <v>12</v>
      </c>
      <c r="D8" s="31"/>
      <c r="E8" s="130"/>
      <c r="F8" s="131"/>
      <c r="G8" s="132"/>
      <c r="H8" s="54"/>
      <c r="I8" s="9" t="s">
        <v>3</v>
      </c>
      <c r="J8" s="68"/>
      <c r="K8" s="3" t="s">
        <v>21</v>
      </c>
      <c r="L8" s="70">
        <v>2009</v>
      </c>
    </row>
    <row r="9" spans="2:12" ht="15" customHeight="1">
      <c r="B9" s="1" t="s">
        <v>27</v>
      </c>
      <c r="C9" s="30" t="s">
        <v>5</v>
      </c>
      <c r="D9" s="31"/>
      <c r="E9" s="114"/>
      <c r="F9" s="115"/>
      <c r="G9" s="116"/>
      <c r="H9" s="55"/>
      <c r="I9" s="3" t="s">
        <v>4</v>
      </c>
      <c r="J9" s="69"/>
      <c r="K9" s="3" t="s">
        <v>24</v>
      </c>
      <c r="L9" s="29">
        <f>L10</f>
        <v>40008</v>
      </c>
    </row>
    <row r="10" spans="2:12" s="45" customFormat="1" ht="13.5" customHeight="1">
      <c r="B10" s="1" t="s">
        <v>27</v>
      </c>
      <c r="C10" s="8"/>
      <c r="D10" s="8"/>
      <c r="E10" s="46"/>
      <c r="F10" s="46"/>
      <c r="G10" s="46"/>
      <c r="H10" s="46"/>
      <c r="I10" s="44"/>
      <c r="J10" s="47"/>
      <c r="K10" s="44"/>
      <c r="L10" s="143">
        <v>40008</v>
      </c>
    </row>
    <row r="11" spans="2:3" ht="13.5" customHeight="1">
      <c r="B11" s="1" t="s">
        <v>27</v>
      </c>
      <c r="C11" s="48" t="s">
        <v>26</v>
      </c>
    </row>
    <row r="12" spans="2:12" ht="16.5" customHeight="1">
      <c r="B12" s="1" t="s">
        <v>27</v>
      </c>
      <c r="C12" s="117" t="s">
        <v>15</v>
      </c>
      <c r="D12" s="118"/>
      <c r="E12" s="119"/>
      <c r="F12" s="59"/>
      <c r="G12" s="4" t="s">
        <v>14</v>
      </c>
      <c r="H12" s="56"/>
      <c r="I12" s="4" t="s">
        <v>16</v>
      </c>
      <c r="J12" s="4" t="s">
        <v>1</v>
      </c>
      <c r="K12" s="4" t="s">
        <v>10</v>
      </c>
      <c r="L12" s="5" t="s">
        <v>13</v>
      </c>
    </row>
    <row r="13" spans="2:12" ht="13.5">
      <c r="B13" s="1" t="s">
        <v>27</v>
      </c>
      <c r="C13" s="37" t="s">
        <v>88</v>
      </c>
      <c r="D13" s="135" t="s">
        <v>89</v>
      </c>
      <c r="E13" s="136"/>
      <c r="F13" s="34"/>
      <c r="G13" s="10" t="s">
        <v>90</v>
      </c>
      <c r="H13" s="10" t="s">
        <v>91</v>
      </c>
      <c r="I13" s="61">
        <f>H13*1</f>
        <v>3</v>
      </c>
      <c r="J13" s="64"/>
      <c r="K13" s="13"/>
      <c r="L13" s="71"/>
    </row>
    <row r="14" spans="3:12" ht="13.5">
      <c r="C14" s="38" t="s">
        <v>88</v>
      </c>
      <c r="D14" s="133" t="s">
        <v>92</v>
      </c>
      <c r="E14" s="134"/>
      <c r="F14" s="35"/>
      <c r="G14" s="11" t="s">
        <v>91</v>
      </c>
      <c r="H14" s="11" t="s">
        <v>93</v>
      </c>
      <c r="I14" s="62">
        <f>H14*1</f>
        <v>6</v>
      </c>
      <c r="J14" s="65"/>
      <c r="K14" s="14"/>
      <c r="L14" s="72"/>
    </row>
    <row r="15" spans="2:12" ht="13.5">
      <c r="B15" s="1" t="s">
        <v>27</v>
      </c>
      <c r="C15" s="123" t="s">
        <v>0</v>
      </c>
      <c r="D15" s="124"/>
      <c r="E15" s="124"/>
      <c r="F15" s="124"/>
      <c r="G15" s="125"/>
      <c r="H15" s="12"/>
      <c r="I15" s="63">
        <f>SUM(I13:I14)</f>
        <v>9</v>
      </c>
      <c r="J15" s="67">
        <f>SUM(J13:J14)</f>
        <v>0</v>
      </c>
      <c r="K15" s="49" t="str">
        <f>IF(J15&gt;=5,"○","×")</f>
        <v>×</v>
      </c>
      <c r="L15" s="75" t="s">
        <v>34</v>
      </c>
    </row>
    <row r="16" spans="2:12" ht="13.5">
      <c r="B16" s="1" t="s">
        <v>27</v>
      </c>
      <c r="C16" s="37" t="s">
        <v>94</v>
      </c>
      <c r="D16" s="135" t="s">
        <v>95</v>
      </c>
      <c r="E16" s="136"/>
      <c r="F16" s="34"/>
      <c r="G16" s="10" t="s">
        <v>96</v>
      </c>
      <c r="H16" s="10" t="s">
        <v>97</v>
      </c>
      <c r="I16" s="61">
        <f>H16*1</f>
        <v>1.5</v>
      </c>
      <c r="J16" s="64"/>
      <c r="K16" s="13"/>
      <c r="L16" s="76"/>
    </row>
    <row r="17" spans="3:12" ht="13.5">
      <c r="C17" s="38" t="s">
        <v>94</v>
      </c>
      <c r="D17" s="133" t="s">
        <v>98</v>
      </c>
      <c r="E17" s="134"/>
      <c r="F17" s="35"/>
      <c r="G17" s="11" t="s">
        <v>99</v>
      </c>
      <c r="H17" s="11" t="s">
        <v>97</v>
      </c>
      <c r="I17" s="62">
        <f>H17*1</f>
        <v>1.5</v>
      </c>
      <c r="J17" s="65"/>
      <c r="K17" s="14"/>
      <c r="L17" s="72"/>
    </row>
    <row r="18" spans="3:12" ht="13.5">
      <c r="C18" s="38" t="s">
        <v>94</v>
      </c>
      <c r="D18" s="133" t="s">
        <v>100</v>
      </c>
      <c r="E18" s="134"/>
      <c r="F18" s="35"/>
      <c r="G18" s="11" t="s">
        <v>99</v>
      </c>
      <c r="H18" s="11" t="s">
        <v>97</v>
      </c>
      <c r="I18" s="62">
        <f aca="true" t="shared" si="0" ref="I18:I27">H18*1</f>
        <v>1.5</v>
      </c>
      <c r="J18" s="65"/>
      <c r="K18" s="14"/>
      <c r="L18" s="72"/>
    </row>
    <row r="19" spans="3:12" ht="13.5">
      <c r="C19" s="38" t="s">
        <v>94</v>
      </c>
      <c r="D19" s="133" t="s">
        <v>101</v>
      </c>
      <c r="E19" s="134"/>
      <c r="F19" s="35"/>
      <c r="G19" s="11" t="s">
        <v>99</v>
      </c>
      <c r="H19" s="11" t="s">
        <v>97</v>
      </c>
      <c r="I19" s="62">
        <f t="shared" si="0"/>
        <v>1.5</v>
      </c>
      <c r="J19" s="65"/>
      <c r="K19" s="14"/>
      <c r="L19" s="72"/>
    </row>
    <row r="20" spans="3:12" ht="13.5">
      <c r="C20" s="38" t="s">
        <v>94</v>
      </c>
      <c r="D20" s="133" t="s">
        <v>102</v>
      </c>
      <c r="E20" s="134"/>
      <c r="F20" s="35"/>
      <c r="G20" s="11" t="s">
        <v>99</v>
      </c>
      <c r="H20" s="11" t="s">
        <v>97</v>
      </c>
      <c r="I20" s="62">
        <f>H20*1</f>
        <v>1.5</v>
      </c>
      <c r="J20" s="65"/>
      <c r="K20" s="14"/>
      <c r="L20" s="72"/>
    </row>
    <row r="21" spans="3:12" ht="13.5">
      <c r="C21" s="38" t="s">
        <v>94</v>
      </c>
      <c r="D21" s="133" t="s">
        <v>103</v>
      </c>
      <c r="E21" s="134"/>
      <c r="F21" s="35"/>
      <c r="G21" s="11" t="s">
        <v>96</v>
      </c>
      <c r="H21" s="11" t="s">
        <v>97</v>
      </c>
      <c r="I21" s="62">
        <f t="shared" si="0"/>
        <v>1.5</v>
      </c>
      <c r="J21" s="65"/>
      <c r="K21" s="14"/>
      <c r="L21" s="72"/>
    </row>
    <row r="22" spans="3:12" ht="13.5">
      <c r="C22" s="38" t="s">
        <v>94</v>
      </c>
      <c r="D22" s="133" t="s">
        <v>104</v>
      </c>
      <c r="E22" s="134"/>
      <c r="F22" s="35"/>
      <c r="G22" s="11" t="s">
        <v>105</v>
      </c>
      <c r="H22" s="11" t="s">
        <v>97</v>
      </c>
      <c r="I22" s="62">
        <f t="shared" si="0"/>
        <v>1.5</v>
      </c>
      <c r="J22" s="65"/>
      <c r="K22" s="14"/>
      <c r="L22" s="72"/>
    </row>
    <row r="23" spans="3:12" ht="13.5">
      <c r="C23" s="38" t="s">
        <v>106</v>
      </c>
      <c r="D23" s="133" t="s">
        <v>107</v>
      </c>
      <c r="E23" s="134"/>
      <c r="F23" s="35"/>
      <c r="G23" s="11" t="s">
        <v>96</v>
      </c>
      <c r="H23" s="11" t="s">
        <v>97</v>
      </c>
      <c r="I23" s="62">
        <f>H23*1</f>
        <v>1.5</v>
      </c>
      <c r="J23" s="65"/>
      <c r="K23" s="14"/>
      <c r="L23" s="72"/>
    </row>
    <row r="24" spans="3:12" ht="13.5">
      <c r="C24" s="38" t="s">
        <v>106</v>
      </c>
      <c r="D24" s="133" t="s">
        <v>108</v>
      </c>
      <c r="E24" s="134"/>
      <c r="F24" s="35"/>
      <c r="G24" s="11" t="s">
        <v>105</v>
      </c>
      <c r="H24" s="11" t="s">
        <v>97</v>
      </c>
      <c r="I24" s="62">
        <f t="shared" si="0"/>
        <v>1.5</v>
      </c>
      <c r="J24" s="65"/>
      <c r="K24" s="14"/>
      <c r="L24" s="72"/>
    </row>
    <row r="25" spans="3:12" ht="13.5">
      <c r="C25" s="38" t="s">
        <v>106</v>
      </c>
      <c r="D25" s="133" t="s">
        <v>109</v>
      </c>
      <c r="E25" s="134"/>
      <c r="F25" s="35"/>
      <c r="G25" s="11" t="s">
        <v>99</v>
      </c>
      <c r="H25" s="11" t="s">
        <v>97</v>
      </c>
      <c r="I25" s="62">
        <f t="shared" si="0"/>
        <v>1.5</v>
      </c>
      <c r="J25" s="65"/>
      <c r="K25" s="14"/>
      <c r="L25" s="72"/>
    </row>
    <row r="26" spans="3:12" ht="13.5">
      <c r="C26" s="38" t="s">
        <v>110</v>
      </c>
      <c r="D26" s="133" t="s">
        <v>111</v>
      </c>
      <c r="E26" s="134"/>
      <c r="F26" s="35"/>
      <c r="G26" s="11" t="s">
        <v>105</v>
      </c>
      <c r="H26" s="11" t="s">
        <v>97</v>
      </c>
      <c r="I26" s="62">
        <f>H26*1</f>
        <v>1.5</v>
      </c>
      <c r="J26" s="65"/>
      <c r="K26" s="14"/>
      <c r="L26" s="72"/>
    </row>
    <row r="27" spans="3:12" ht="13.5">
      <c r="C27" s="38" t="s">
        <v>110</v>
      </c>
      <c r="D27" s="133" t="s">
        <v>112</v>
      </c>
      <c r="E27" s="134"/>
      <c r="F27" s="35"/>
      <c r="G27" s="11" t="s">
        <v>105</v>
      </c>
      <c r="H27" s="11" t="s">
        <v>97</v>
      </c>
      <c r="I27" s="62">
        <f t="shared" si="0"/>
        <v>1.5</v>
      </c>
      <c r="J27" s="65"/>
      <c r="K27" s="14"/>
      <c r="L27" s="72"/>
    </row>
    <row r="28" spans="2:12" ht="13.5">
      <c r="B28" s="1" t="s">
        <v>27</v>
      </c>
      <c r="C28" s="123" t="s">
        <v>0</v>
      </c>
      <c r="D28" s="124"/>
      <c r="E28" s="124"/>
      <c r="F28" s="124"/>
      <c r="G28" s="125"/>
      <c r="H28" s="12"/>
      <c r="I28" s="63">
        <f>SUM(I16:I27)</f>
        <v>18</v>
      </c>
      <c r="J28" s="67">
        <f>SUM(J16:J27)</f>
        <v>0</v>
      </c>
      <c r="K28" s="49" t="str">
        <f>IF(J28&gt;=7,"○","×")</f>
        <v>×</v>
      </c>
      <c r="L28" s="75" t="s">
        <v>35</v>
      </c>
    </row>
    <row r="29" spans="2:12" ht="13.5">
      <c r="B29" s="1" t="s">
        <v>27</v>
      </c>
      <c r="C29" s="39" t="s">
        <v>30</v>
      </c>
      <c r="D29" s="135" t="s">
        <v>113</v>
      </c>
      <c r="E29" s="136"/>
      <c r="F29" s="34"/>
      <c r="G29" s="10" t="s">
        <v>114</v>
      </c>
      <c r="H29" s="10" t="s">
        <v>115</v>
      </c>
      <c r="I29" s="61">
        <f>H29*1</f>
        <v>1.5</v>
      </c>
      <c r="J29" s="64"/>
      <c r="K29" s="13"/>
      <c r="L29" s="76"/>
    </row>
    <row r="30" spans="3:12" ht="13.5">
      <c r="C30" s="40" t="s">
        <v>30</v>
      </c>
      <c r="D30" s="133" t="s">
        <v>116</v>
      </c>
      <c r="E30" s="134"/>
      <c r="F30" s="35"/>
      <c r="G30" s="11" t="s">
        <v>117</v>
      </c>
      <c r="H30" s="11" t="s">
        <v>115</v>
      </c>
      <c r="I30" s="62">
        <f>H30*1</f>
        <v>1.5</v>
      </c>
      <c r="J30" s="65"/>
      <c r="K30" s="14"/>
      <c r="L30" s="72"/>
    </row>
    <row r="31" spans="3:12" ht="13.5">
      <c r="C31" s="40" t="s">
        <v>30</v>
      </c>
      <c r="D31" s="133" t="s">
        <v>118</v>
      </c>
      <c r="E31" s="134"/>
      <c r="F31" s="35"/>
      <c r="G31" s="11" t="s">
        <v>117</v>
      </c>
      <c r="H31" s="11" t="s">
        <v>115</v>
      </c>
      <c r="I31" s="62">
        <f aca="true" t="shared" si="1" ref="I31:I39">H31*1</f>
        <v>1.5</v>
      </c>
      <c r="J31" s="65"/>
      <c r="K31" s="14"/>
      <c r="L31" s="72"/>
    </row>
    <row r="32" spans="3:12" ht="13.5">
      <c r="C32" s="40" t="s">
        <v>30</v>
      </c>
      <c r="D32" s="133" t="s">
        <v>119</v>
      </c>
      <c r="E32" s="134"/>
      <c r="F32" s="35"/>
      <c r="G32" s="11" t="s">
        <v>117</v>
      </c>
      <c r="H32" s="11" t="s">
        <v>115</v>
      </c>
      <c r="I32" s="62">
        <f t="shared" si="1"/>
        <v>1.5</v>
      </c>
      <c r="J32" s="65"/>
      <c r="K32" s="14"/>
      <c r="L32" s="72"/>
    </row>
    <row r="33" spans="3:12" ht="13.5">
      <c r="C33" s="40" t="s">
        <v>30</v>
      </c>
      <c r="D33" s="133" t="s">
        <v>120</v>
      </c>
      <c r="E33" s="134"/>
      <c r="F33" s="35"/>
      <c r="G33" s="11" t="s">
        <v>121</v>
      </c>
      <c r="H33" s="11" t="s">
        <v>115</v>
      </c>
      <c r="I33" s="62">
        <f t="shared" si="1"/>
        <v>1.5</v>
      </c>
      <c r="J33" s="65"/>
      <c r="K33" s="14"/>
      <c r="L33" s="72"/>
    </row>
    <row r="34" spans="3:12" ht="13.5">
      <c r="C34" s="40" t="s">
        <v>30</v>
      </c>
      <c r="D34" s="133" t="s">
        <v>122</v>
      </c>
      <c r="E34" s="134"/>
      <c r="F34" s="35"/>
      <c r="G34" s="11" t="s">
        <v>121</v>
      </c>
      <c r="H34" s="11" t="s">
        <v>115</v>
      </c>
      <c r="I34" s="62">
        <f t="shared" si="1"/>
        <v>1.5</v>
      </c>
      <c r="J34" s="65"/>
      <c r="K34" s="14"/>
      <c r="L34" s="72"/>
    </row>
    <row r="35" spans="3:12" ht="13.5">
      <c r="C35" s="40" t="s">
        <v>123</v>
      </c>
      <c r="D35" s="133" t="s">
        <v>124</v>
      </c>
      <c r="E35" s="134"/>
      <c r="F35" s="35"/>
      <c r="G35" s="11" t="s">
        <v>121</v>
      </c>
      <c r="H35" s="11" t="s">
        <v>115</v>
      </c>
      <c r="I35" s="62">
        <f t="shared" si="1"/>
        <v>1.5</v>
      </c>
      <c r="J35" s="65"/>
      <c r="K35" s="14"/>
      <c r="L35" s="72"/>
    </row>
    <row r="36" spans="3:12" ht="13.5">
      <c r="C36" s="40" t="s">
        <v>123</v>
      </c>
      <c r="D36" s="133" t="s">
        <v>125</v>
      </c>
      <c r="E36" s="134"/>
      <c r="F36" s="35"/>
      <c r="G36" s="11" t="s">
        <v>121</v>
      </c>
      <c r="H36" s="11" t="s">
        <v>115</v>
      </c>
      <c r="I36" s="62">
        <f t="shared" si="1"/>
        <v>1.5</v>
      </c>
      <c r="J36" s="65"/>
      <c r="K36" s="14"/>
      <c r="L36" s="72"/>
    </row>
    <row r="37" spans="3:12" ht="13.5">
      <c r="C37" s="40" t="s">
        <v>126</v>
      </c>
      <c r="D37" s="133" t="s">
        <v>127</v>
      </c>
      <c r="E37" s="134"/>
      <c r="F37" s="35"/>
      <c r="G37" s="11" t="s">
        <v>121</v>
      </c>
      <c r="H37" s="11" t="s">
        <v>115</v>
      </c>
      <c r="I37" s="62">
        <f t="shared" si="1"/>
        <v>1.5</v>
      </c>
      <c r="J37" s="65"/>
      <c r="K37" s="14"/>
      <c r="L37" s="72"/>
    </row>
    <row r="38" spans="3:12" ht="13.5">
      <c r="C38" s="40" t="s">
        <v>126</v>
      </c>
      <c r="D38" s="133" t="s">
        <v>128</v>
      </c>
      <c r="E38" s="134"/>
      <c r="F38" s="35"/>
      <c r="G38" s="11" t="s">
        <v>117</v>
      </c>
      <c r="H38" s="11" t="s">
        <v>115</v>
      </c>
      <c r="I38" s="62">
        <f t="shared" si="1"/>
        <v>1.5</v>
      </c>
      <c r="J38" s="65"/>
      <c r="K38" s="14"/>
      <c r="L38" s="72"/>
    </row>
    <row r="39" spans="3:12" ht="13.5">
      <c r="C39" s="40" t="s">
        <v>126</v>
      </c>
      <c r="D39" s="133" t="s">
        <v>129</v>
      </c>
      <c r="E39" s="134"/>
      <c r="F39" s="35"/>
      <c r="G39" s="11" t="s">
        <v>121</v>
      </c>
      <c r="H39" s="11" t="s">
        <v>115</v>
      </c>
      <c r="I39" s="62">
        <f t="shared" si="1"/>
        <v>1.5</v>
      </c>
      <c r="J39" s="65"/>
      <c r="K39" s="14"/>
      <c r="L39" s="72"/>
    </row>
    <row r="40" spans="2:12" ht="13.5">
      <c r="B40" s="1" t="s">
        <v>27</v>
      </c>
      <c r="C40" s="123" t="s">
        <v>0</v>
      </c>
      <c r="D40" s="124"/>
      <c r="E40" s="124"/>
      <c r="F40" s="124"/>
      <c r="G40" s="125"/>
      <c r="H40" s="12"/>
      <c r="I40" s="63">
        <f>SUM(I29:I39)</f>
        <v>16.5</v>
      </c>
      <c r="J40" s="67">
        <f>SUM(J29:J39)</f>
        <v>0</v>
      </c>
      <c r="K40" s="49" t="str">
        <f>IF(J40&gt;=6,"○","×")</f>
        <v>×</v>
      </c>
      <c r="L40" s="75" t="s">
        <v>36</v>
      </c>
    </row>
    <row r="41" spans="2:12" ht="13.5">
      <c r="B41" s="1" t="s">
        <v>27</v>
      </c>
      <c r="C41" s="37" t="s">
        <v>29</v>
      </c>
      <c r="D41" s="135" t="s">
        <v>130</v>
      </c>
      <c r="E41" s="136"/>
      <c r="F41" s="34"/>
      <c r="G41" s="10" t="s">
        <v>117</v>
      </c>
      <c r="H41" s="10" t="s">
        <v>115</v>
      </c>
      <c r="I41" s="61">
        <f>H41*1</f>
        <v>1.5</v>
      </c>
      <c r="J41" s="64"/>
      <c r="K41" s="13"/>
      <c r="L41" s="76"/>
    </row>
    <row r="42" spans="3:12" ht="13.5">
      <c r="C42" s="38" t="s">
        <v>29</v>
      </c>
      <c r="D42" s="133" t="s">
        <v>131</v>
      </c>
      <c r="E42" s="134"/>
      <c r="F42" s="35"/>
      <c r="G42" s="11" t="s">
        <v>117</v>
      </c>
      <c r="H42" s="11" t="s">
        <v>132</v>
      </c>
      <c r="I42" s="62">
        <f>H42*1</f>
        <v>1</v>
      </c>
      <c r="J42" s="65"/>
      <c r="K42" s="14"/>
      <c r="L42" s="72"/>
    </row>
    <row r="43" spans="2:12" ht="13.5">
      <c r="B43" s="1" t="s">
        <v>27</v>
      </c>
      <c r="C43" s="123" t="s">
        <v>0</v>
      </c>
      <c r="D43" s="124"/>
      <c r="E43" s="124"/>
      <c r="F43" s="124"/>
      <c r="G43" s="125"/>
      <c r="H43" s="12"/>
      <c r="I43" s="63">
        <f>SUM(I41:I42)</f>
        <v>2.5</v>
      </c>
      <c r="J43" s="67">
        <f>SUM(J41:J42)</f>
        <v>0</v>
      </c>
      <c r="K43" s="49" t="str">
        <f>IF(J43&gt;=1,"○","×")</f>
        <v>×</v>
      </c>
      <c r="L43" s="75" t="s">
        <v>37</v>
      </c>
    </row>
    <row r="44" spans="2:12" ht="13.5">
      <c r="B44" s="1" t="s">
        <v>27</v>
      </c>
      <c r="C44" s="37" t="s">
        <v>28</v>
      </c>
      <c r="D44" s="135" t="s">
        <v>133</v>
      </c>
      <c r="E44" s="136"/>
      <c r="F44" s="34"/>
      <c r="G44" s="10" t="s">
        <v>121</v>
      </c>
      <c r="H44" s="10" t="s">
        <v>115</v>
      </c>
      <c r="I44" s="61">
        <f>H44*1</f>
        <v>1.5</v>
      </c>
      <c r="J44" s="64"/>
      <c r="K44" s="13"/>
      <c r="L44" s="76"/>
    </row>
    <row r="45" spans="2:12" ht="13.5">
      <c r="B45" s="1" t="s">
        <v>27</v>
      </c>
      <c r="C45" s="123" t="s">
        <v>0</v>
      </c>
      <c r="D45" s="124"/>
      <c r="E45" s="124"/>
      <c r="F45" s="124"/>
      <c r="G45" s="125"/>
      <c r="H45" s="12"/>
      <c r="I45" s="63">
        <f>SUM(I44:I44)</f>
        <v>1.5</v>
      </c>
      <c r="J45" s="67">
        <f>SUM(J44:J44)</f>
        <v>0</v>
      </c>
      <c r="K45" s="49" t="str">
        <f>IF(J45&gt;=1,"○","×")</f>
        <v>×</v>
      </c>
      <c r="L45" s="75" t="s">
        <v>6</v>
      </c>
    </row>
    <row r="46" spans="2:12" ht="13.5">
      <c r="B46" s="1" t="s">
        <v>27</v>
      </c>
      <c r="C46" s="57" t="s">
        <v>134</v>
      </c>
      <c r="D46" s="135" t="s">
        <v>135</v>
      </c>
      <c r="E46" s="136"/>
      <c r="F46" s="58"/>
      <c r="G46" s="10" t="s">
        <v>91</v>
      </c>
      <c r="H46" s="10" t="s">
        <v>136</v>
      </c>
      <c r="I46" s="61">
        <f aca="true" t="shared" si="2" ref="I46:I51">H46*1</f>
        <v>1.5</v>
      </c>
      <c r="J46" s="64"/>
      <c r="K46" s="13"/>
      <c r="L46" s="76"/>
    </row>
    <row r="47" spans="3:12" ht="13.5">
      <c r="C47" s="38" t="s">
        <v>134</v>
      </c>
      <c r="D47" s="133" t="s">
        <v>137</v>
      </c>
      <c r="E47" s="134"/>
      <c r="F47" s="35"/>
      <c r="G47" s="11" t="s">
        <v>138</v>
      </c>
      <c r="H47" s="11" t="s">
        <v>93</v>
      </c>
      <c r="I47" s="62">
        <f t="shared" si="2"/>
        <v>6</v>
      </c>
      <c r="J47" s="65"/>
      <c r="K47" s="14"/>
      <c r="L47" s="72"/>
    </row>
    <row r="48" spans="3:12" ht="13.5">
      <c r="C48" s="41" t="s">
        <v>134</v>
      </c>
      <c r="D48" s="133" t="s">
        <v>139</v>
      </c>
      <c r="E48" s="134"/>
      <c r="F48" s="42"/>
      <c r="G48" s="32" t="s">
        <v>91</v>
      </c>
      <c r="H48" s="32" t="s">
        <v>136</v>
      </c>
      <c r="I48" s="62">
        <f t="shared" si="2"/>
        <v>1.5</v>
      </c>
      <c r="J48" s="66"/>
      <c r="K48" s="33"/>
      <c r="L48" s="74"/>
    </row>
    <row r="49" spans="3:12" ht="13.5">
      <c r="C49" s="38" t="s">
        <v>134</v>
      </c>
      <c r="D49" s="133" t="s">
        <v>140</v>
      </c>
      <c r="E49" s="134"/>
      <c r="F49" s="35"/>
      <c r="G49" s="11" t="s">
        <v>90</v>
      </c>
      <c r="H49" s="11" t="s">
        <v>91</v>
      </c>
      <c r="I49" s="62">
        <f t="shared" si="2"/>
        <v>3</v>
      </c>
      <c r="J49" s="65"/>
      <c r="K49" s="14"/>
      <c r="L49" s="72"/>
    </row>
    <row r="50" spans="3:12" ht="13.5">
      <c r="C50" s="41" t="s">
        <v>134</v>
      </c>
      <c r="D50" s="133" t="s">
        <v>141</v>
      </c>
      <c r="E50" s="134"/>
      <c r="F50" s="42"/>
      <c r="G50" s="32" t="s">
        <v>91</v>
      </c>
      <c r="H50" s="32" t="s">
        <v>136</v>
      </c>
      <c r="I50" s="62">
        <f t="shared" si="2"/>
        <v>1.5</v>
      </c>
      <c r="J50" s="66"/>
      <c r="K50" s="33"/>
      <c r="L50" s="74"/>
    </row>
    <row r="51" spans="3:12" ht="13.5">
      <c r="C51" s="38" t="s">
        <v>134</v>
      </c>
      <c r="D51" s="133" t="s">
        <v>142</v>
      </c>
      <c r="E51" s="134"/>
      <c r="F51" s="35"/>
      <c r="G51" s="11" t="s">
        <v>138</v>
      </c>
      <c r="H51" s="11" t="s">
        <v>136</v>
      </c>
      <c r="I51" s="62">
        <f t="shared" si="2"/>
        <v>1.5</v>
      </c>
      <c r="J51" s="65"/>
      <c r="K51" s="14"/>
      <c r="L51" s="72"/>
    </row>
    <row r="52" spans="2:12" ht="13.5">
      <c r="B52" s="1" t="s">
        <v>27</v>
      </c>
      <c r="C52" s="123" t="s">
        <v>0</v>
      </c>
      <c r="D52" s="124"/>
      <c r="E52" s="124"/>
      <c r="F52" s="124"/>
      <c r="G52" s="125"/>
      <c r="H52" s="12"/>
      <c r="I52" s="63">
        <f>SUM(I46:I51)</f>
        <v>15</v>
      </c>
      <c r="J52" s="67">
        <f>SUM(J46:J51)</f>
        <v>0</v>
      </c>
      <c r="K52" s="50" t="s">
        <v>41</v>
      </c>
      <c r="L52" s="3" t="s">
        <v>9</v>
      </c>
    </row>
    <row r="53" spans="2:12" ht="13.5">
      <c r="B53" s="1" t="s">
        <v>27</v>
      </c>
      <c r="C53" s="123" t="s">
        <v>20</v>
      </c>
      <c r="D53" s="124"/>
      <c r="E53" s="124"/>
      <c r="F53" s="124"/>
      <c r="G53" s="125"/>
      <c r="H53" s="15"/>
      <c r="I53" s="63">
        <f>SUM(I45,I43,I40,I28,I15)</f>
        <v>47.5</v>
      </c>
      <c r="J53" s="67">
        <f>SUM(J45,J43,J40,J28,J15)</f>
        <v>0</v>
      </c>
      <c r="K53" s="49" t="str">
        <f>IF(J53&gt;=20,"○","×")</f>
        <v>×</v>
      </c>
      <c r="L53" s="3" t="s">
        <v>38</v>
      </c>
    </row>
    <row r="54" spans="2:12" ht="13.5">
      <c r="B54" s="1" t="s">
        <v>27</v>
      </c>
      <c r="C54" s="123" t="s">
        <v>25</v>
      </c>
      <c r="D54" s="124"/>
      <c r="E54" s="124"/>
      <c r="F54" s="124"/>
      <c r="G54" s="125"/>
      <c r="H54" s="16"/>
      <c r="I54" s="63">
        <f>SUM(I52:I53)</f>
        <v>62.5</v>
      </c>
      <c r="J54" s="67">
        <f>SUM(J52:J53)</f>
        <v>0</v>
      </c>
      <c r="K54" s="49" t="str">
        <f>IF(J54&gt;=20,"○","×")</f>
        <v>×</v>
      </c>
      <c r="L54" s="3" t="s">
        <v>39</v>
      </c>
    </row>
    <row r="55" spans="2:12" s="78" customFormat="1" ht="19.5" customHeight="1">
      <c r="B55" s="78" t="s">
        <v>27</v>
      </c>
      <c r="D55" s="100"/>
      <c r="H55" s="22"/>
      <c r="I55" s="101" t="s">
        <v>32</v>
      </c>
      <c r="J55" s="102"/>
      <c r="K55" s="103" t="str">
        <f>IF(0&lt;COUNTIF(K13:K51,"×"),"×",IF(J54&gt;=40,"○",IF(J54&lt;20,"×","")))</f>
        <v>×</v>
      </c>
      <c r="L55" s="104" t="s">
        <v>18</v>
      </c>
    </row>
    <row r="56" spans="2:12" s="78" customFormat="1" ht="19.5" customHeight="1">
      <c r="B56" s="78" t="s">
        <v>27</v>
      </c>
      <c r="D56" s="100"/>
      <c r="E56" s="105"/>
      <c r="F56" s="105"/>
      <c r="H56" s="22"/>
      <c r="I56" s="106" t="s">
        <v>33</v>
      </c>
      <c r="J56" s="107"/>
      <c r="K56" s="108" t="str">
        <f>IF(0&lt;COUNTIF(K13:K51,"×"),"×",IF(J54&gt;29,IF(J54&lt;40,"○",""),""))</f>
        <v>×</v>
      </c>
      <c r="L56" s="109" t="s">
        <v>19</v>
      </c>
    </row>
    <row r="57" spans="2:12" s="78" customFormat="1" ht="19.5" customHeight="1">
      <c r="B57" s="78" t="s">
        <v>27</v>
      </c>
      <c r="D57" s="100"/>
      <c r="H57" s="22"/>
      <c r="I57" s="110" t="s">
        <v>17</v>
      </c>
      <c r="J57" s="111"/>
      <c r="K57" s="112" t="str">
        <f>IF(0&lt;COUNTIF(K13:K51,"×"),"×",IF(J54&gt;19,IF(J54&lt;30,"○",""),""))</f>
        <v>×</v>
      </c>
      <c r="L57" s="113" t="s">
        <v>38</v>
      </c>
    </row>
    <row r="58" ht="11.25">
      <c r="B58" s="1" t="s">
        <v>27</v>
      </c>
    </row>
    <row r="59" spans="2:11" s="22" customFormat="1" ht="16.5" customHeight="1">
      <c r="B59" s="1" t="s">
        <v>27</v>
      </c>
      <c r="D59" s="23" t="s">
        <v>23</v>
      </c>
      <c r="E59" s="24"/>
      <c r="F59" s="24"/>
      <c r="G59" s="23"/>
      <c r="H59" s="23"/>
      <c r="I59" s="23"/>
      <c r="J59" s="23"/>
      <c r="K59" s="25"/>
    </row>
    <row r="60" spans="2:11" ht="11.25">
      <c r="B60" s="1" t="s">
        <v>27</v>
      </c>
      <c r="E60" s="7"/>
      <c r="F60" s="7"/>
      <c r="G60" s="7"/>
      <c r="H60" s="27"/>
      <c r="I60" s="7"/>
      <c r="J60" s="7"/>
      <c r="K60" s="6"/>
    </row>
    <row r="61" spans="2:12" ht="14.25">
      <c r="B61" s="1" t="s">
        <v>27</v>
      </c>
      <c r="G61" s="122" t="s">
        <v>7</v>
      </c>
      <c r="H61" s="122"/>
      <c r="I61" s="122"/>
      <c r="J61" s="121"/>
      <c r="K61" s="121"/>
      <c r="L61" s="51"/>
    </row>
    <row r="62" spans="2:12" ht="13.5" customHeight="1">
      <c r="B62" s="1" t="s">
        <v>27</v>
      </c>
      <c r="G62" s="122" t="s">
        <v>8</v>
      </c>
      <c r="H62" s="122"/>
      <c r="I62" s="122"/>
      <c r="J62" s="120"/>
      <c r="K62" s="120"/>
      <c r="L62" s="120"/>
    </row>
    <row r="63" spans="2:12" ht="13.5" customHeight="1">
      <c r="B63" s="1" t="s">
        <v>27</v>
      </c>
      <c r="E63" s="8"/>
      <c r="F63" s="8"/>
      <c r="G63" s="21"/>
      <c r="H63" s="21"/>
      <c r="I63" s="28"/>
      <c r="J63" s="120"/>
      <c r="K63" s="120"/>
      <c r="L63" s="120"/>
    </row>
    <row r="64" spans="2:12" ht="13.5" customHeight="1">
      <c r="B64" s="1" t="s">
        <v>27</v>
      </c>
      <c r="G64" s="21"/>
      <c r="H64" s="21"/>
      <c r="J64" s="120"/>
      <c r="K64" s="120"/>
      <c r="L64" s="120"/>
    </row>
    <row r="65" spans="2:12" ht="13.5" customHeight="1">
      <c r="B65" s="1" t="s">
        <v>27</v>
      </c>
      <c r="G65" s="21"/>
      <c r="H65" s="21"/>
      <c r="I65" s="21"/>
      <c r="J65" s="120"/>
      <c r="K65" s="120"/>
      <c r="L65" s="120"/>
    </row>
    <row r="66" ht="11.25" customHeight="1">
      <c r="B66" s="1" t="s">
        <v>27</v>
      </c>
    </row>
  </sheetData>
  <sheetProtection/>
  <mergeCells count="53">
    <mergeCell ref="D49:E49"/>
    <mergeCell ref="D44:E44"/>
    <mergeCell ref="D42:E42"/>
    <mergeCell ref="D39:E39"/>
    <mergeCell ref="D47:E47"/>
    <mergeCell ref="D48:E48"/>
    <mergeCell ref="D46:E46"/>
    <mergeCell ref="D50:E50"/>
    <mergeCell ref="D51:E51"/>
    <mergeCell ref="D32:E32"/>
    <mergeCell ref="D41:E41"/>
    <mergeCell ref="D33:E33"/>
    <mergeCell ref="D34:E34"/>
    <mergeCell ref="D35:E35"/>
    <mergeCell ref="D36:E36"/>
    <mergeCell ref="D37:E37"/>
    <mergeCell ref="D38:E38"/>
    <mergeCell ref="D29:E29"/>
    <mergeCell ref="D30:E30"/>
    <mergeCell ref="D31:E31"/>
    <mergeCell ref="D24:E24"/>
    <mergeCell ref="D25:E25"/>
    <mergeCell ref="D26:E26"/>
    <mergeCell ref="D27:E27"/>
    <mergeCell ref="D22:E22"/>
    <mergeCell ref="D23:E23"/>
    <mergeCell ref="D16:E16"/>
    <mergeCell ref="D20:E20"/>
    <mergeCell ref="D21:E21"/>
    <mergeCell ref="D17:E17"/>
    <mergeCell ref="D18:E18"/>
    <mergeCell ref="D13:E13"/>
    <mergeCell ref="D14:E14"/>
    <mergeCell ref="D4:L4"/>
    <mergeCell ref="D5:L5"/>
    <mergeCell ref="E7:J7"/>
    <mergeCell ref="E8:G8"/>
    <mergeCell ref="C54:G54"/>
    <mergeCell ref="C15:G15"/>
    <mergeCell ref="C28:G28"/>
    <mergeCell ref="C40:G40"/>
    <mergeCell ref="C43:G43"/>
    <mergeCell ref="D19:E19"/>
    <mergeCell ref="E9:G9"/>
    <mergeCell ref="C12:E12"/>
    <mergeCell ref="J64:L65"/>
    <mergeCell ref="J61:K61"/>
    <mergeCell ref="G62:I62"/>
    <mergeCell ref="G61:I61"/>
    <mergeCell ref="J62:L63"/>
    <mergeCell ref="C52:G52"/>
    <mergeCell ref="C53:G53"/>
    <mergeCell ref="C45:G45"/>
  </mergeCells>
  <conditionalFormatting sqref="K53:K55 K45 K43 K40 K28 K15">
    <cfRule type="cellIs" priority="1" dxfId="4" operator="equal" stopIfTrue="1">
      <formula>"×"</formula>
    </cfRule>
  </conditionalFormatting>
  <conditionalFormatting sqref="K56:K57">
    <cfRule type="cellIs" priority="2" dxfId="5" operator="equal" stopIfTrue="1">
      <formula>"×"</formula>
    </cfRule>
  </conditionalFormatting>
  <printOptions horizontalCentered="1"/>
  <pageMargins left="0.32" right="0.15" top="0.18" bottom="0.15748031496062992" header="0.2" footer="0.15748031496062992"/>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sheetPr codeName="Sheet3"/>
  <dimension ref="A1:L58"/>
  <sheetViews>
    <sheetView zoomScalePageLayoutView="0" workbookViewId="0" topLeftCell="A1">
      <selection activeCell="N13" sqref="N13"/>
    </sheetView>
  </sheetViews>
  <sheetFormatPr defaultColWidth="9.00390625" defaultRowHeight="13.5"/>
  <cols>
    <col min="1" max="1" width="2.75390625" style="1" customWidth="1"/>
    <col min="2" max="2" width="3.625" style="1" hidden="1" customWidth="1"/>
    <col min="3" max="3" width="2.75390625" style="1" customWidth="1"/>
    <col min="4" max="4" width="13.125" style="6" customWidth="1"/>
    <col min="5" max="5" width="23.50390625" style="1" customWidth="1"/>
    <col min="6" max="6" width="23.50390625" style="1" hidden="1" customWidth="1"/>
    <col min="7" max="7" width="8.50390625" style="1" customWidth="1"/>
    <col min="8" max="8" width="8.50390625" style="45" hidden="1" customWidth="1"/>
    <col min="9" max="9" width="11.00390625" style="1" customWidth="1"/>
    <col min="10" max="10" width="13.75390625" style="1" customWidth="1"/>
    <col min="11" max="11" width="13.625" style="1" customWidth="1"/>
    <col min="12" max="12" width="26.50390625" style="1" customWidth="1"/>
    <col min="13" max="13" width="2.50390625" style="1" customWidth="1"/>
    <col min="14" max="16384" width="9.00390625" style="1" customWidth="1"/>
  </cols>
  <sheetData>
    <row r="1" spans="3:12" s="78" customFormat="1" ht="14.25">
      <c r="C1" s="141" t="s">
        <v>47</v>
      </c>
      <c r="D1" s="141"/>
      <c r="E1" s="141"/>
      <c r="F1" s="141"/>
      <c r="G1" s="141"/>
      <c r="H1" s="141"/>
      <c r="I1" s="141"/>
      <c r="J1" s="141"/>
      <c r="K1" s="141"/>
      <c r="L1" s="141"/>
    </row>
    <row r="2" ht="64.5" customHeight="1"/>
    <row r="3" spans="1:12" ht="13.5">
      <c r="A3" s="1"/>
      <c r="B3" s="1" t="s">
        <v>27</v>
      </c>
      <c r="K3" s="17"/>
      <c r="L3" s="17"/>
    </row>
    <row r="4" spans="1:12" ht="13.5">
      <c r="A4" s="1"/>
      <c r="B4" s="1" t="s">
        <v>27</v>
      </c>
      <c r="C4" s="6" t="s">
        <v>40</v>
      </c>
      <c r="E4" s="17"/>
      <c r="F4" s="17"/>
      <c r="G4" s="17"/>
      <c r="H4" s="52"/>
      <c r="K4" s="17"/>
      <c r="L4" s="77" t="s">
        <v>48</v>
      </c>
    </row>
    <row r="5" spans="1:12" ht="13.5">
      <c r="A5" s="1"/>
      <c r="B5" s="1" t="s">
        <v>27</v>
      </c>
      <c r="C5" s="6"/>
      <c r="E5" s="17"/>
      <c r="F5" s="17"/>
      <c r="G5" s="17"/>
      <c r="H5" s="52"/>
      <c r="K5" s="17"/>
      <c r="L5" s="17"/>
    </row>
    <row r="6" spans="2:12" s="18" customFormat="1" ht="19.5" customHeight="1">
      <c r="B6" s="1" t="s">
        <v>27</v>
      </c>
      <c r="D6" s="126" t="s">
        <v>31</v>
      </c>
      <c r="E6" s="126"/>
      <c r="F6" s="126"/>
      <c r="G6" s="126"/>
      <c r="H6" s="126"/>
      <c r="I6" s="126"/>
      <c r="J6" s="126"/>
      <c r="K6" s="126"/>
      <c r="L6" s="126"/>
    </row>
    <row r="7" spans="2:12" s="19" customFormat="1" ht="19.5" customHeight="1">
      <c r="B7" s="1" t="s">
        <v>27</v>
      </c>
      <c r="D7" s="126" t="s">
        <v>22</v>
      </c>
      <c r="E7" s="126"/>
      <c r="F7" s="126"/>
      <c r="G7" s="126"/>
      <c r="H7" s="126"/>
      <c r="I7" s="126"/>
      <c r="J7" s="126"/>
      <c r="K7" s="126"/>
      <c r="L7" s="126"/>
    </row>
    <row r="8" spans="2:12" s="19" customFormat="1" ht="16.5" customHeight="1">
      <c r="B8" s="1" t="s">
        <v>27</v>
      </c>
      <c r="D8" s="20"/>
      <c r="E8" s="20"/>
      <c r="F8" s="20"/>
      <c r="G8" s="20"/>
      <c r="H8" s="53"/>
      <c r="I8" s="20"/>
      <c r="J8" s="20"/>
      <c r="K8" s="20"/>
      <c r="L8" s="20"/>
    </row>
    <row r="9" spans="2:12" ht="33.75" customHeight="1">
      <c r="B9" s="1" t="s">
        <v>27</v>
      </c>
      <c r="C9" s="30" t="s">
        <v>2</v>
      </c>
      <c r="D9" s="31"/>
      <c r="E9" s="137" t="s">
        <v>81</v>
      </c>
      <c r="F9" s="138"/>
      <c r="G9" s="138"/>
      <c r="H9" s="138"/>
      <c r="I9" s="138"/>
      <c r="J9" s="139"/>
      <c r="K9" s="2" t="s">
        <v>11</v>
      </c>
      <c r="L9" s="26" t="s">
        <v>82</v>
      </c>
    </row>
    <row r="10" spans="2:12" ht="15" customHeight="1">
      <c r="B10" s="1" t="s">
        <v>27</v>
      </c>
      <c r="C10" s="30" t="s">
        <v>12</v>
      </c>
      <c r="D10" s="31"/>
      <c r="E10" s="130" t="s">
        <v>83</v>
      </c>
      <c r="F10" s="131"/>
      <c r="G10" s="132"/>
      <c r="H10" s="54"/>
      <c r="I10" s="9" t="s">
        <v>3</v>
      </c>
      <c r="J10" s="68" t="s">
        <v>84</v>
      </c>
      <c r="K10" s="3" t="s">
        <v>21</v>
      </c>
      <c r="L10" s="70" t="s">
        <v>85</v>
      </c>
    </row>
    <row r="11" spans="2:12" ht="15" customHeight="1">
      <c r="B11" s="1" t="s">
        <v>27</v>
      </c>
      <c r="C11" s="30" t="s">
        <v>5</v>
      </c>
      <c r="D11" s="31"/>
      <c r="E11" s="114" t="s">
        <v>84</v>
      </c>
      <c r="F11" s="115"/>
      <c r="G11" s="116"/>
      <c r="H11" s="55"/>
      <c r="I11" s="3" t="s">
        <v>4</v>
      </c>
      <c r="J11" s="69" t="s">
        <v>84</v>
      </c>
      <c r="K11" s="3" t="s">
        <v>24</v>
      </c>
      <c r="L11" s="29" t="s">
        <v>45</v>
      </c>
    </row>
    <row r="12" spans="2:12" s="45" customFormat="1" ht="13.5" customHeight="1">
      <c r="B12" s="1" t="s">
        <v>27</v>
      </c>
      <c r="C12" s="8"/>
      <c r="D12" s="8"/>
      <c r="E12" s="46"/>
      <c r="F12" s="46"/>
      <c r="G12" s="46"/>
      <c r="H12" s="46"/>
      <c r="I12" s="44"/>
      <c r="J12" s="47"/>
      <c r="K12" s="44"/>
      <c r="L12" s="60">
        <v>39813</v>
      </c>
    </row>
    <row r="13" spans="2:3" ht="13.5" customHeight="1">
      <c r="B13" s="1" t="s">
        <v>27</v>
      </c>
      <c r="C13" s="48" t="s">
        <v>26</v>
      </c>
    </row>
    <row r="14" spans="2:12" ht="16.5" customHeight="1">
      <c r="B14" s="1" t="s">
        <v>27</v>
      </c>
      <c r="C14" s="117" t="s">
        <v>15</v>
      </c>
      <c r="D14" s="118"/>
      <c r="E14" s="119"/>
      <c r="F14" s="59"/>
      <c r="G14" s="4" t="s">
        <v>14</v>
      </c>
      <c r="H14" s="56"/>
      <c r="I14" s="4" t="s">
        <v>16</v>
      </c>
      <c r="J14" s="4" t="s">
        <v>1</v>
      </c>
      <c r="K14" s="4" t="s">
        <v>10</v>
      </c>
      <c r="L14" s="5" t="s">
        <v>13</v>
      </c>
    </row>
    <row r="15" spans="2:12" ht="13.5">
      <c r="B15" s="1" t="s">
        <v>27</v>
      </c>
      <c r="C15" s="37" t="s">
        <v>49</v>
      </c>
      <c r="D15" s="79" t="s">
        <v>42</v>
      </c>
      <c r="E15" s="58"/>
      <c r="F15" s="34"/>
      <c r="G15" s="80">
        <v>1</v>
      </c>
      <c r="H15" s="81">
        <v>1</v>
      </c>
      <c r="I15" s="61">
        <f>H15*1</f>
        <v>1</v>
      </c>
      <c r="J15" s="64">
        <v>1</v>
      </c>
      <c r="K15" s="13"/>
      <c r="L15" s="71"/>
    </row>
    <row r="16" spans="3:12" ht="13.5">
      <c r="C16" s="38" t="s">
        <v>50</v>
      </c>
      <c r="D16" s="82" t="s">
        <v>51</v>
      </c>
      <c r="E16" s="83"/>
      <c r="F16" s="35"/>
      <c r="G16" s="84">
        <v>1</v>
      </c>
      <c r="H16" s="85">
        <v>1</v>
      </c>
      <c r="I16" s="62">
        <v>2</v>
      </c>
      <c r="J16" s="65">
        <v>2</v>
      </c>
      <c r="K16" s="14"/>
      <c r="L16" s="72"/>
    </row>
    <row r="17" spans="3:12" ht="13.5">
      <c r="C17" s="38" t="s">
        <v>50</v>
      </c>
      <c r="D17" s="82" t="s">
        <v>52</v>
      </c>
      <c r="E17" s="83"/>
      <c r="F17" s="35"/>
      <c r="G17" s="84">
        <v>2</v>
      </c>
      <c r="H17" s="85">
        <v>2</v>
      </c>
      <c r="I17" s="62">
        <f>H17*1</f>
        <v>2</v>
      </c>
      <c r="J17" s="65">
        <v>2</v>
      </c>
      <c r="K17" s="14"/>
      <c r="L17" s="72" t="s">
        <v>53</v>
      </c>
    </row>
    <row r="18" spans="3:12" ht="13.5">
      <c r="C18" s="38" t="s">
        <v>50</v>
      </c>
      <c r="D18" s="82" t="s">
        <v>54</v>
      </c>
      <c r="E18" s="83"/>
      <c r="F18" s="35"/>
      <c r="G18" s="84">
        <v>2</v>
      </c>
      <c r="H18" s="85">
        <v>2</v>
      </c>
      <c r="I18" s="62">
        <v>4</v>
      </c>
      <c r="J18" s="65">
        <v>4</v>
      </c>
      <c r="K18" s="14"/>
      <c r="L18" s="73"/>
    </row>
    <row r="19" spans="3:12" ht="13.5">
      <c r="C19" s="38" t="s">
        <v>50</v>
      </c>
      <c r="D19" s="82" t="s">
        <v>55</v>
      </c>
      <c r="E19" s="83"/>
      <c r="F19" s="35"/>
      <c r="G19" s="84">
        <v>3</v>
      </c>
      <c r="H19" s="85">
        <v>2</v>
      </c>
      <c r="I19" s="62">
        <v>4</v>
      </c>
      <c r="J19" s="65"/>
      <c r="K19" s="14"/>
      <c r="L19" s="72"/>
    </row>
    <row r="20" spans="3:12" ht="13.5">
      <c r="C20" s="38" t="s">
        <v>50</v>
      </c>
      <c r="D20" s="86" t="s">
        <v>56</v>
      </c>
      <c r="E20" s="87"/>
      <c r="F20" s="36"/>
      <c r="G20" s="88">
        <v>3</v>
      </c>
      <c r="H20" s="89">
        <v>2</v>
      </c>
      <c r="I20" s="62">
        <v>4</v>
      </c>
      <c r="J20" s="65">
        <v>4</v>
      </c>
      <c r="K20" s="14"/>
      <c r="L20" s="72"/>
    </row>
    <row r="21" spans="2:12" ht="13.5">
      <c r="B21" s="1" t="s">
        <v>27</v>
      </c>
      <c r="C21" s="123" t="s">
        <v>0</v>
      </c>
      <c r="D21" s="124"/>
      <c r="E21" s="124"/>
      <c r="F21" s="124"/>
      <c r="G21" s="125"/>
      <c r="H21" s="12"/>
      <c r="I21" s="63">
        <f>SUM(I15:I20)</f>
        <v>17</v>
      </c>
      <c r="J21" s="67">
        <f>SUM(J15:J20)</f>
        <v>13</v>
      </c>
      <c r="K21" s="49" t="str">
        <f>IF(J21&gt;=5,"○","×")</f>
        <v>○</v>
      </c>
      <c r="L21" s="75" t="s">
        <v>34</v>
      </c>
    </row>
    <row r="22" spans="2:12" ht="13.5">
      <c r="B22" s="1" t="s">
        <v>27</v>
      </c>
      <c r="C22" s="37" t="s">
        <v>57</v>
      </c>
      <c r="D22" s="79" t="s">
        <v>58</v>
      </c>
      <c r="E22" s="58"/>
      <c r="F22" s="34"/>
      <c r="G22" s="90">
        <v>1</v>
      </c>
      <c r="H22" s="91">
        <v>1</v>
      </c>
      <c r="I22" s="61">
        <f>H22*1</f>
        <v>1</v>
      </c>
      <c r="J22" s="64">
        <v>1</v>
      </c>
      <c r="K22" s="13"/>
      <c r="L22" s="76"/>
    </row>
    <row r="23" spans="3:12" ht="13.5">
      <c r="C23" s="38" t="s">
        <v>57</v>
      </c>
      <c r="D23" s="82" t="s">
        <v>59</v>
      </c>
      <c r="E23" s="83"/>
      <c r="F23" s="35"/>
      <c r="G23" s="84">
        <v>1</v>
      </c>
      <c r="H23" s="85">
        <v>1</v>
      </c>
      <c r="I23" s="62">
        <v>2</v>
      </c>
      <c r="J23" s="65">
        <v>2</v>
      </c>
      <c r="K23" s="14"/>
      <c r="L23" s="72"/>
    </row>
    <row r="24" spans="3:12" ht="13.5">
      <c r="C24" s="38" t="s">
        <v>57</v>
      </c>
      <c r="D24" s="82" t="s">
        <v>60</v>
      </c>
      <c r="E24" s="83"/>
      <c r="F24" s="35"/>
      <c r="G24" s="84">
        <v>2</v>
      </c>
      <c r="H24" s="85">
        <v>1</v>
      </c>
      <c r="I24" s="62">
        <v>2</v>
      </c>
      <c r="J24" s="65">
        <v>2</v>
      </c>
      <c r="K24" s="14"/>
      <c r="L24" s="72"/>
    </row>
    <row r="25" spans="3:12" ht="13.5">
      <c r="C25" s="38" t="s">
        <v>57</v>
      </c>
      <c r="D25" s="82" t="s">
        <v>61</v>
      </c>
      <c r="E25" s="83"/>
      <c r="F25" s="35"/>
      <c r="G25" s="84">
        <v>2</v>
      </c>
      <c r="H25" s="85">
        <v>2</v>
      </c>
      <c r="I25" s="62">
        <f>H25*1</f>
        <v>2</v>
      </c>
      <c r="J25" s="65">
        <v>2</v>
      </c>
      <c r="K25" s="14"/>
      <c r="L25" s="72"/>
    </row>
    <row r="26" spans="3:12" ht="13.5">
      <c r="C26" s="38" t="s">
        <v>57</v>
      </c>
      <c r="D26" s="86" t="s">
        <v>62</v>
      </c>
      <c r="E26" s="87"/>
      <c r="F26" s="36"/>
      <c r="G26" s="88">
        <v>3</v>
      </c>
      <c r="H26" s="89">
        <v>1</v>
      </c>
      <c r="I26" s="62">
        <f>H26*1</f>
        <v>1</v>
      </c>
      <c r="J26" s="65"/>
      <c r="K26" s="14"/>
      <c r="L26" s="72"/>
    </row>
    <row r="27" spans="2:12" ht="13.5">
      <c r="B27" s="1" t="s">
        <v>27</v>
      </c>
      <c r="C27" s="123" t="s">
        <v>0</v>
      </c>
      <c r="D27" s="124"/>
      <c r="E27" s="124"/>
      <c r="F27" s="124"/>
      <c r="G27" s="125"/>
      <c r="H27" s="12"/>
      <c r="I27" s="63">
        <f>SUM(I22:I26)</f>
        <v>8</v>
      </c>
      <c r="J27" s="67">
        <f>SUM(J22:J26)</f>
        <v>7</v>
      </c>
      <c r="K27" s="49" t="str">
        <f>IF(J27&gt;=7,"○","×")</f>
        <v>○</v>
      </c>
      <c r="L27" s="75" t="s">
        <v>35</v>
      </c>
    </row>
    <row r="28" spans="2:12" ht="13.5">
      <c r="B28" s="1" t="s">
        <v>27</v>
      </c>
      <c r="C28" s="57" t="s">
        <v>63</v>
      </c>
      <c r="D28" s="79" t="s">
        <v>64</v>
      </c>
      <c r="E28" s="58"/>
      <c r="F28" s="34"/>
      <c r="G28" s="90">
        <v>1</v>
      </c>
      <c r="H28" s="91">
        <v>1</v>
      </c>
      <c r="I28" s="61">
        <f>H28*1</f>
        <v>1</v>
      </c>
      <c r="J28" s="64"/>
      <c r="K28" s="13"/>
      <c r="L28" s="76"/>
    </row>
    <row r="29" spans="3:12" ht="13.5">
      <c r="C29" s="40" t="s">
        <v>63</v>
      </c>
      <c r="D29" s="82" t="s">
        <v>65</v>
      </c>
      <c r="E29" s="83"/>
      <c r="F29" s="35"/>
      <c r="G29" s="84">
        <v>1</v>
      </c>
      <c r="H29" s="85">
        <v>1</v>
      </c>
      <c r="I29" s="62">
        <v>2</v>
      </c>
      <c r="J29" s="65">
        <v>2</v>
      </c>
      <c r="K29" s="14"/>
      <c r="L29" s="72"/>
    </row>
    <row r="30" spans="3:12" ht="13.5">
      <c r="C30" s="40" t="s">
        <v>63</v>
      </c>
      <c r="D30" s="82" t="s">
        <v>66</v>
      </c>
      <c r="E30" s="83"/>
      <c r="F30" s="35"/>
      <c r="G30" s="84">
        <v>1</v>
      </c>
      <c r="H30" s="85">
        <v>2</v>
      </c>
      <c r="I30" s="62">
        <f>H30*1</f>
        <v>2</v>
      </c>
      <c r="J30" s="65">
        <v>2</v>
      </c>
      <c r="K30" s="14"/>
      <c r="L30" s="72"/>
    </row>
    <row r="31" spans="3:12" ht="13.5">
      <c r="C31" s="40" t="s">
        <v>63</v>
      </c>
      <c r="D31" s="82" t="s">
        <v>67</v>
      </c>
      <c r="E31" s="83"/>
      <c r="F31" s="35"/>
      <c r="G31" s="84">
        <v>2</v>
      </c>
      <c r="H31" s="85">
        <v>2</v>
      </c>
      <c r="I31" s="62">
        <f>H31*1</f>
        <v>2</v>
      </c>
      <c r="J31" s="65">
        <v>2</v>
      </c>
      <c r="K31" s="14"/>
      <c r="L31" s="72" t="s">
        <v>68</v>
      </c>
    </row>
    <row r="32" spans="3:12" ht="13.5">
      <c r="C32" s="43" t="s">
        <v>63</v>
      </c>
      <c r="D32" s="86" t="s">
        <v>69</v>
      </c>
      <c r="E32" s="87"/>
      <c r="F32" s="36"/>
      <c r="G32" s="88">
        <v>2</v>
      </c>
      <c r="H32" s="89">
        <v>1</v>
      </c>
      <c r="I32" s="62">
        <v>2</v>
      </c>
      <c r="J32" s="65">
        <v>2</v>
      </c>
      <c r="K32" s="14"/>
      <c r="L32" s="72"/>
    </row>
    <row r="33" spans="2:12" ht="13.5">
      <c r="B33" s="1" t="s">
        <v>27</v>
      </c>
      <c r="C33" s="123" t="s">
        <v>0</v>
      </c>
      <c r="D33" s="124"/>
      <c r="E33" s="124"/>
      <c r="F33" s="124"/>
      <c r="G33" s="125"/>
      <c r="H33" s="12"/>
      <c r="I33" s="63">
        <f>SUM(I28:I32)</f>
        <v>9</v>
      </c>
      <c r="J33" s="67">
        <f>SUM(J28:J32)</f>
        <v>8</v>
      </c>
      <c r="K33" s="49" t="str">
        <f>IF(J33&gt;=6,"○","×")</f>
        <v>○</v>
      </c>
      <c r="L33" s="75" t="s">
        <v>36</v>
      </c>
    </row>
    <row r="34" spans="2:12" ht="13.5">
      <c r="B34" s="1" t="s">
        <v>27</v>
      </c>
      <c r="C34" s="57" t="s">
        <v>70</v>
      </c>
      <c r="D34" s="79" t="s">
        <v>71</v>
      </c>
      <c r="E34" s="58"/>
      <c r="F34" s="34"/>
      <c r="G34" s="90">
        <v>1</v>
      </c>
      <c r="H34" s="91">
        <v>1</v>
      </c>
      <c r="I34" s="61">
        <v>2</v>
      </c>
      <c r="J34" s="64">
        <v>2</v>
      </c>
      <c r="K34" s="13"/>
      <c r="L34" s="76"/>
    </row>
    <row r="35" spans="3:12" ht="13.5">
      <c r="C35" s="40" t="s">
        <v>70</v>
      </c>
      <c r="D35" s="82" t="s">
        <v>72</v>
      </c>
      <c r="E35" s="83"/>
      <c r="F35" s="35"/>
      <c r="G35" s="84">
        <v>1</v>
      </c>
      <c r="H35" s="85">
        <v>1</v>
      </c>
      <c r="I35" s="62">
        <v>2</v>
      </c>
      <c r="J35" s="65">
        <v>2</v>
      </c>
      <c r="K35" s="14"/>
      <c r="L35" s="72"/>
    </row>
    <row r="36" spans="3:12" ht="13.5">
      <c r="C36" s="43" t="s">
        <v>70</v>
      </c>
      <c r="D36" s="86" t="s">
        <v>73</v>
      </c>
      <c r="E36" s="87"/>
      <c r="F36" s="36"/>
      <c r="G36" s="88">
        <v>2</v>
      </c>
      <c r="H36" s="89">
        <v>2</v>
      </c>
      <c r="I36" s="62">
        <f>H36*1</f>
        <v>2</v>
      </c>
      <c r="J36" s="65">
        <v>2</v>
      </c>
      <c r="K36" s="14"/>
      <c r="L36" s="72"/>
    </row>
    <row r="37" spans="2:12" ht="13.5">
      <c r="B37" s="1" t="s">
        <v>27</v>
      </c>
      <c r="C37" s="123" t="s">
        <v>0</v>
      </c>
      <c r="D37" s="124"/>
      <c r="E37" s="124"/>
      <c r="F37" s="124"/>
      <c r="G37" s="125"/>
      <c r="H37" s="12"/>
      <c r="I37" s="63">
        <f>SUM(I34:I36)</f>
        <v>6</v>
      </c>
      <c r="J37" s="67">
        <f>SUM(J34:J36)</f>
        <v>6</v>
      </c>
      <c r="K37" s="49" t="str">
        <f>IF(J37&gt;=1,"○","×")</f>
        <v>○</v>
      </c>
      <c r="L37" s="75" t="s">
        <v>37</v>
      </c>
    </row>
    <row r="38" spans="2:12" ht="13.5">
      <c r="B38" s="1" t="s">
        <v>27</v>
      </c>
      <c r="C38" s="92" t="s">
        <v>74</v>
      </c>
      <c r="D38" s="93" t="s">
        <v>43</v>
      </c>
      <c r="E38" s="94"/>
      <c r="F38" s="95"/>
      <c r="G38" s="96">
        <v>1</v>
      </c>
      <c r="H38" s="97">
        <v>1</v>
      </c>
      <c r="I38" s="61">
        <v>2</v>
      </c>
      <c r="J38" s="64">
        <v>2</v>
      </c>
      <c r="K38" s="13"/>
      <c r="L38" s="76"/>
    </row>
    <row r="39" spans="2:12" ht="13.5">
      <c r="B39" s="1" t="s">
        <v>27</v>
      </c>
      <c r="C39" s="123" t="s">
        <v>0</v>
      </c>
      <c r="D39" s="124"/>
      <c r="E39" s="124"/>
      <c r="F39" s="124"/>
      <c r="G39" s="125"/>
      <c r="H39" s="12"/>
      <c r="I39" s="63">
        <f>SUM(I38:I38)</f>
        <v>2</v>
      </c>
      <c r="J39" s="67">
        <f>SUM(J38:J38)</f>
        <v>2</v>
      </c>
      <c r="K39" s="49" t="str">
        <f>IF(J39&gt;=1,"○","×")</f>
        <v>○</v>
      </c>
      <c r="L39" s="75" t="s">
        <v>6</v>
      </c>
    </row>
    <row r="40" spans="2:12" ht="13.5">
      <c r="B40" s="1" t="s">
        <v>27</v>
      </c>
      <c r="C40" s="57" t="s">
        <v>75</v>
      </c>
      <c r="D40" s="79" t="s">
        <v>44</v>
      </c>
      <c r="E40" s="58"/>
      <c r="F40" s="34"/>
      <c r="G40" s="90">
        <v>1</v>
      </c>
      <c r="H40" s="91">
        <v>1</v>
      </c>
      <c r="I40" s="61">
        <v>2</v>
      </c>
      <c r="J40" s="64">
        <v>2</v>
      </c>
      <c r="K40" s="13"/>
      <c r="L40" s="76"/>
    </row>
    <row r="41" spans="3:12" ht="13.5">
      <c r="C41" s="40" t="s">
        <v>76</v>
      </c>
      <c r="D41" s="82" t="s">
        <v>77</v>
      </c>
      <c r="E41" s="83"/>
      <c r="F41" s="35"/>
      <c r="G41" s="84">
        <v>2</v>
      </c>
      <c r="H41" s="85">
        <v>1</v>
      </c>
      <c r="I41" s="62">
        <v>2</v>
      </c>
      <c r="J41" s="65">
        <v>2</v>
      </c>
      <c r="K41" s="14"/>
      <c r="L41" s="72"/>
    </row>
    <row r="42" spans="3:12" ht="13.5">
      <c r="C42" s="43" t="s">
        <v>76</v>
      </c>
      <c r="D42" s="86" t="s">
        <v>78</v>
      </c>
      <c r="E42" s="87"/>
      <c r="F42" s="36"/>
      <c r="G42" s="88">
        <v>2</v>
      </c>
      <c r="H42" s="98">
        <v>2</v>
      </c>
      <c r="I42" s="62">
        <f>H42*1</f>
        <v>2</v>
      </c>
      <c r="J42" s="66">
        <v>2</v>
      </c>
      <c r="K42" s="33"/>
      <c r="L42" s="74"/>
    </row>
    <row r="43" spans="2:12" ht="13.5">
      <c r="B43" s="1" t="s">
        <v>27</v>
      </c>
      <c r="C43" s="123" t="s">
        <v>0</v>
      </c>
      <c r="D43" s="124"/>
      <c r="E43" s="124"/>
      <c r="F43" s="124"/>
      <c r="G43" s="125"/>
      <c r="H43" s="12"/>
      <c r="I43" s="63">
        <f>SUM(I40:I42)</f>
        <v>6</v>
      </c>
      <c r="J43" s="67">
        <f>SUM(J40:J42)</f>
        <v>6</v>
      </c>
      <c r="K43" s="50" t="s">
        <v>79</v>
      </c>
      <c r="L43" s="3" t="s">
        <v>9</v>
      </c>
    </row>
    <row r="44" spans="2:12" ht="13.5">
      <c r="B44" s="1" t="s">
        <v>27</v>
      </c>
      <c r="C44" s="123" t="s">
        <v>20</v>
      </c>
      <c r="D44" s="124"/>
      <c r="E44" s="124"/>
      <c r="F44" s="124"/>
      <c r="G44" s="125"/>
      <c r="H44" s="15"/>
      <c r="I44" s="63">
        <f>SUM(I39,I37,I33,I27,I21)</f>
        <v>42</v>
      </c>
      <c r="J44" s="67">
        <f>SUM(J39,J37,J33,J27,J21)</f>
        <v>36</v>
      </c>
      <c r="K44" s="49" t="str">
        <f>IF(J44&gt;=20,"○","×")</f>
        <v>○</v>
      </c>
      <c r="L44" s="3" t="s">
        <v>38</v>
      </c>
    </row>
    <row r="45" spans="2:12" ht="13.5">
      <c r="B45" s="1" t="s">
        <v>27</v>
      </c>
      <c r="C45" s="123" t="s">
        <v>25</v>
      </c>
      <c r="D45" s="124"/>
      <c r="E45" s="124"/>
      <c r="F45" s="124"/>
      <c r="G45" s="125"/>
      <c r="H45" s="16"/>
      <c r="I45" s="63">
        <f>SUM(I43:I44)</f>
        <v>48</v>
      </c>
      <c r="J45" s="67">
        <f>SUM(J43:J44)</f>
        <v>42</v>
      </c>
      <c r="K45" s="49" t="str">
        <f>IF(J45&gt;=5,"○","×")</f>
        <v>○</v>
      </c>
      <c r="L45" s="3" t="s">
        <v>39</v>
      </c>
    </row>
    <row r="46" spans="2:12" s="78" customFormat="1" ht="19.5" customHeight="1">
      <c r="B46" s="78" t="s">
        <v>27</v>
      </c>
      <c r="D46" s="100"/>
      <c r="H46" s="22"/>
      <c r="I46" s="101" t="s">
        <v>32</v>
      </c>
      <c r="J46" s="102"/>
      <c r="K46" s="103" t="str">
        <f>IF(J45&gt;=40,"○",IF(J45&lt;20,"×",""))</f>
        <v>○</v>
      </c>
      <c r="L46" s="104" t="s">
        <v>18</v>
      </c>
    </row>
    <row r="47" spans="2:12" s="78" customFormat="1" ht="19.5" customHeight="1">
      <c r="B47" s="78" t="s">
        <v>27</v>
      </c>
      <c r="D47" s="100"/>
      <c r="E47" s="105"/>
      <c r="F47" s="105"/>
      <c r="H47" s="22"/>
      <c r="I47" s="106" t="s">
        <v>33</v>
      </c>
      <c r="J47" s="107"/>
      <c r="K47" s="108">
        <f>IF(J45&gt;=30,IF(J45&lt;20,"○",""),"")</f>
      </c>
      <c r="L47" s="109" t="s">
        <v>19</v>
      </c>
    </row>
    <row r="48" spans="2:12" s="78" customFormat="1" ht="19.5" customHeight="1">
      <c r="B48" s="78" t="s">
        <v>27</v>
      </c>
      <c r="D48" s="100"/>
      <c r="H48" s="22"/>
      <c r="I48" s="110" t="s">
        <v>17</v>
      </c>
      <c r="J48" s="111"/>
      <c r="K48" s="112">
        <f>IF(J45&gt;=20,IF(J45&lt;20,"○",""),"")</f>
      </c>
      <c r="L48" s="113" t="s">
        <v>38</v>
      </c>
    </row>
    <row r="49" ht="11.25">
      <c r="B49" s="1" t="s">
        <v>27</v>
      </c>
    </row>
    <row r="50" spans="2:11" s="22" customFormat="1" ht="16.5" customHeight="1">
      <c r="B50" s="1" t="s">
        <v>27</v>
      </c>
      <c r="D50" s="23" t="s">
        <v>23</v>
      </c>
      <c r="E50" s="24"/>
      <c r="F50" s="24"/>
      <c r="G50" s="23"/>
      <c r="H50" s="23"/>
      <c r="I50" s="23"/>
      <c r="J50" s="23"/>
      <c r="K50" s="25"/>
    </row>
    <row r="51" spans="2:11" ht="11.25">
      <c r="B51" s="1" t="s">
        <v>27</v>
      </c>
      <c r="E51" s="7"/>
      <c r="F51" s="7"/>
      <c r="G51" s="7"/>
      <c r="H51" s="27"/>
      <c r="I51" s="7"/>
      <c r="J51" s="7"/>
      <c r="K51" s="6"/>
    </row>
    <row r="52" spans="2:11" ht="14.25">
      <c r="B52" s="1" t="s">
        <v>27</v>
      </c>
      <c r="G52" s="122" t="s">
        <v>7</v>
      </c>
      <c r="H52" s="122"/>
      <c r="I52" s="122"/>
      <c r="J52" s="142" t="s">
        <v>45</v>
      </c>
      <c r="K52" s="142"/>
    </row>
    <row r="53" spans="2:12" ht="13.5" customHeight="1">
      <c r="B53" s="1" t="s">
        <v>27</v>
      </c>
      <c r="G53" s="122" t="s">
        <v>8</v>
      </c>
      <c r="H53" s="122"/>
      <c r="I53" s="122"/>
      <c r="J53" s="140" t="s">
        <v>80</v>
      </c>
      <c r="K53" s="140"/>
      <c r="L53" s="140"/>
    </row>
    <row r="54" spans="2:12" ht="13.5" customHeight="1">
      <c r="B54" s="1" t="s">
        <v>27</v>
      </c>
      <c r="E54" s="8"/>
      <c r="F54" s="8"/>
      <c r="G54" s="21"/>
      <c r="H54" s="21"/>
      <c r="I54" s="28"/>
      <c r="J54" s="140"/>
      <c r="K54" s="140"/>
      <c r="L54" s="140"/>
    </row>
    <row r="55" spans="2:12" ht="13.5" customHeight="1">
      <c r="B55" s="1" t="s">
        <v>27</v>
      </c>
      <c r="G55" s="21"/>
      <c r="H55" s="21"/>
      <c r="J55" s="140" t="s">
        <v>46</v>
      </c>
      <c r="K55" s="140"/>
      <c r="L55" s="140"/>
    </row>
    <row r="56" spans="2:12" ht="13.5" customHeight="1">
      <c r="B56" s="1" t="s">
        <v>27</v>
      </c>
      <c r="G56" s="21"/>
      <c r="H56" s="21"/>
      <c r="I56" s="21"/>
      <c r="J56" s="140"/>
      <c r="K56" s="140"/>
      <c r="L56" s="140"/>
    </row>
    <row r="57" ht="11.25" customHeight="1">
      <c r="B57" s="1" t="s">
        <v>27</v>
      </c>
    </row>
    <row r="58" spans="5:6" ht="12.75" customHeight="1">
      <c r="E58" s="6"/>
      <c r="F58" s="6"/>
    </row>
  </sheetData>
  <sheetProtection/>
  <mergeCells count="20">
    <mergeCell ref="C1:L1"/>
    <mergeCell ref="J52:K52"/>
    <mergeCell ref="G53:I53"/>
    <mergeCell ref="J53:L54"/>
    <mergeCell ref="C39:G39"/>
    <mergeCell ref="C37:G37"/>
    <mergeCell ref="C33:G33"/>
    <mergeCell ref="C27:G27"/>
    <mergeCell ref="C21:G21"/>
    <mergeCell ref="E11:G11"/>
    <mergeCell ref="C14:E14"/>
    <mergeCell ref="D6:L6"/>
    <mergeCell ref="D7:L7"/>
    <mergeCell ref="E9:J9"/>
    <mergeCell ref="E10:G10"/>
    <mergeCell ref="J55:L56"/>
    <mergeCell ref="C43:G43"/>
    <mergeCell ref="C44:G44"/>
    <mergeCell ref="C45:G45"/>
    <mergeCell ref="G52:I52"/>
  </mergeCells>
  <conditionalFormatting sqref="K21 K39 K37 K33 K27 K44:K46">
    <cfRule type="cellIs" priority="1" dxfId="4" operator="equal" stopIfTrue="1">
      <formula>"×"</formula>
    </cfRule>
  </conditionalFormatting>
  <conditionalFormatting sqref="K47:K48">
    <cfRule type="cellIs" priority="2" dxfId="5" operator="equal" stopIfTrue="1">
      <formula>"×"</formula>
    </cfRule>
  </conditionalFormatting>
  <printOptions/>
  <pageMargins left="0.25" right="0.16" top="0.47" bottom="0.51" header="0.16" footer="0.33"/>
  <pageSetup horizontalDpi="600" verticalDpi="600" orientation="portrait" paperSize="9" scale="85" r:id="rId2"/>
  <headerFooter alignWithMargins="0">
    <oddHeader>&amp;R&amp;P/&amp;N</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(財)建築技術教育普及センター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kawai-j</dc:creator>
  <cp:keywords/>
  <dc:description/>
  <cp:lastModifiedBy>kawai-j</cp:lastModifiedBy>
  <cp:lastPrinted>2012-12-27T03:23:31Z</cp:lastPrinted>
  <dcterms:created xsi:type="dcterms:W3CDTF">2008-07-01T07:23:13Z</dcterms:created>
  <dcterms:modified xsi:type="dcterms:W3CDTF">2015-03-31T01:40:09Z</dcterms:modified>
  <cp:category/>
  <cp:version/>
  <cp:contentType/>
  <cp:contentStatus/>
</cp:coreProperties>
</file>